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20370" windowHeight="115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<sst xmlns="http://schemas.openxmlformats.org/spreadsheetml/2006/main" count="195" uniqueCount="83">
  <si>
    <t>Mai</t>
  </si>
  <si>
    <t>Jahr</t>
  </si>
  <si>
    <t>gt-Platz</t>
  </si>
  <si>
    <t>tz-Platz</t>
  </si>
  <si>
    <t>ht-Platz</t>
  </si>
  <si>
    <t>Summe</t>
  </si>
  <si>
    <t>U 3</t>
  </si>
  <si>
    <t>Kiga</t>
  </si>
  <si>
    <t>Hort</t>
  </si>
  <si>
    <t>Beleg-ung</t>
  </si>
  <si>
    <t>gen. Plätze</t>
  </si>
  <si>
    <t>I-Kinder</t>
  </si>
  <si>
    <t>Auslastung</t>
  </si>
  <si>
    <t>ohne I-Kind</t>
  </si>
  <si>
    <t>mit I-Kind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</si>
  <si>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</si>
  <si>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</si>
  <si>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</si>
  <si>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</si>
  <si>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</si>
  <si>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</si>
  <si>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</si>
  <si>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</si>
  <si>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</si>
  <si>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</si>
  <si>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</si>
  <si>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gt</t>
  </si>
  <si>
    <t>tz</t>
  </si>
  <si>
    <t>U3</t>
  </si>
  <si>
    <t>Ü3</t>
  </si>
  <si>
    <t>Ü6</t>
  </si>
  <si>
    <t>Gruppe</t>
  </si>
  <si>
    <t>ht</t>
  </si>
  <si>
    <t>Leitung</t>
  </si>
  <si>
    <t>-----</t>
  </si>
  <si>
    <t>SOLL-FK (KiföG) nach Belegung</t>
  </si>
  <si>
    <t>DIFFERENZ FK nach Belegung</t>
  </si>
  <si>
    <t>SOLL-STELLEN PBM Stadt nach Belegung</t>
  </si>
  <si>
    <t>DIFFERENZ Stellen nach Belegung</t>
  </si>
  <si>
    <t>kw-Vermerk (Diff. gen. Stellen zu besetzten Stellen)</t>
  </si>
  <si>
    <t>Kiga KiföG</t>
  </si>
  <si>
    <t>Fkt.</t>
  </si>
  <si>
    <t>BMW</t>
  </si>
  <si>
    <t>Std. inkl. 15%</t>
  </si>
  <si>
    <t>FK-Stellen</t>
  </si>
  <si>
    <t>Hort SSA</t>
  </si>
  <si>
    <t>Kiga    SSA</t>
  </si>
  <si>
    <t>U 3      SSA</t>
  </si>
  <si>
    <t>KiföG Ü3</t>
  </si>
  <si>
    <t>U3 KiföG</t>
  </si>
  <si>
    <t>KiföG U3</t>
  </si>
  <si>
    <t>KiföG Ü6</t>
  </si>
  <si>
    <t>Hort   KiföG</t>
  </si>
  <si>
    <t>Abweichung um mehr als 10% zum genehmigten Sollstellenplan (in Stellen)</t>
  </si>
  <si>
    <r>
      <t xml:space="preserve">IST-FK (KiföG) nach Besetzung </t>
    </r>
    <r>
      <rPr>
        <sz val="10"/>
        <color indexed="8"/>
        <rFont val="Calibri"/>
        <family val="2"/>
      </rPr>
      <t>(Angaben aus Einrichtung)</t>
    </r>
  </si>
  <si>
    <r>
      <t xml:space="preserve">IST-STELLEN PBM Stadt nach Besetzung </t>
    </r>
    <r>
      <rPr>
        <sz val="10"/>
        <color indexed="8"/>
        <rFont val="Calibri"/>
        <family val="2"/>
      </rPr>
      <t>(Angaben aus Einrichtung)</t>
    </r>
  </si>
  <si>
    <r>
      <t xml:space="preserve">genehmigte SOLL-STELLEN </t>
    </r>
    <r>
      <rPr>
        <sz val="10"/>
        <color indexed="8"/>
        <rFont val="Calibri"/>
        <family val="2"/>
      </rPr>
      <t>(Angaben aus Einrichtung)</t>
    </r>
  </si>
  <si>
    <t>Stellenanteil Nichtfachkraft</t>
  </si>
  <si>
    <r>
      <t xml:space="preserve">mögliche Aufnahme nach KiföG </t>
    </r>
    <r>
      <rPr>
        <b/>
        <sz val="12"/>
        <color indexed="36"/>
        <rFont val="Calibri"/>
        <family val="2"/>
      </rPr>
      <t>(Kita gt)</t>
    </r>
  </si>
  <si>
    <r>
      <t xml:space="preserve">erforderliche Aufnahme von Kindern </t>
    </r>
    <r>
      <rPr>
        <b/>
        <sz val="12"/>
        <color indexed="36"/>
        <rFont val="Calibri"/>
        <family val="2"/>
      </rPr>
      <t>(Kita gt)</t>
    </r>
  </si>
  <si>
    <r>
      <t xml:space="preserve">mögliche Aufnahme nach KiföG </t>
    </r>
    <r>
      <rPr>
        <b/>
        <sz val="12"/>
        <color indexed="56"/>
        <rFont val="Calibri"/>
        <family val="2"/>
      </rPr>
      <t>(Krippe gt)</t>
    </r>
  </si>
  <si>
    <r>
      <t>erforderliche Aufnahme von Kindern</t>
    </r>
    <r>
      <rPr>
        <b/>
        <sz val="12"/>
        <color indexed="56"/>
        <rFont val="Calibri"/>
        <family val="2"/>
      </rPr>
      <t xml:space="preserve"> </t>
    </r>
    <r>
      <rPr>
        <b/>
        <sz val="12"/>
        <color indexed="56"/>
        <rFont val="Calibri"/>
        <family val="2"/>
      </rPr>
      <t>(Krippe gt)</t>
    </r>
  </si>
  <si>
    <r>
      <t xml:space="preserve">Personalbemessung </t>
    </r>
    <r>
      <rPr>
        <b/>
        <u val="single"/>
        <sz val="11"/>
        <color indexed="13"/>
        <rFont val="Calibri"/>
        <family val="2"/>
      </rPr>
      <t>ohne</t>
    </r>
    <r>
      <rPr>
        <b/>
        <sz val="11"/>
        <color indexed="13"/>
        <rFont val="Calibri"/>
        <family val="2"/>
      </rPr>
      <t xml:space="preserve"> Besonderen Förderbedarf, erweiterten Wochenöffnungszeiten / verkürzten Jahresschließzeiten, zusätzlichen befristeten Integrationsstunden (außerhalb d. Stellenplanes)!</t>
    </r>
  </si>
  <si>
    <t>∑ im Jahr</t>
  </si>
  <si>
    <t>Mehr-/Minderkosten Fachkraft</t>
  </si>
  <si>
    <t>Mehr-/Minderkosten Nichfachkraft</t>
  </si>
  <si>
    <t>Mitarbeiter-innen (Stellen):</t>
  </si>
  <si>
    <t>WoStd.</t>
  </si>
  <si>
    <t>Stellen</t>
  </si>
  <si>
    <t>BeFö</t>
  </si>
  <si>
    <t>JSZ</t>
  </si>
  <si>
    <t>WÖZ</t>
  </si>
  <si>
    <t>Zertif.</t>
  </si>
  <si>
    <t>zusätzlichen Stellen (in Belegungs- und Personalbedarfsrechner nicht enthalten):</t>
  </si>
  <si>
    <r>
      <t xml:space="preserve">Mehr-/Minderkosten aus Platzkostenfinanzierung (Kostensätze 2017) - </t>
    </r>
    <r>
      <rPr>
        <b/>
        <sz val="8"/>
        <color indexed="10"/>
        <rFont val="Calibri"/>
        <family val="2"/>
      </rPr>
      <t>rot=negativ</t>
    </r>
  </si>
  <si>
    <t>Mitarbeiter-/innen  (Wochenstunden):</t>
  </si>
  <si>
    <t>LJA (Integration)</t>
  </si>
  <si>
    <t>HHJ: 2019</t>
  </si>
  <si>
    <t>BPK im Jahr 2019</t>
  </si>
  <si>
    <t>BPK im Monat 2019</t>
  </si>
  <si>
    <t>zur Verfügung gestellt:
FB II /Geschäftsstelle
B. Stengel</t>
  </si>
  <si>
    <t>März 2019
Version: 1.06</t>
  </si>
  <si>
    <t>Belegungs- und Personalbedarfsrechner
Träger / Kita: _________________________________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</si>
</sst>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"/>
    <numFmt numFmtId="170" formatCode="0.000"/>
    <numFmt numFmtId="171" formatCode="mmm\-yy"/>
    <numFmt numFmtId="172" formatCode="_-* #,##0.00\ [$€-407]_-;\-* #,##0.00\ [$€-407]_-;_-* &quot;-&quot;??\ [$€-407]_-;_-@_-"/>
    <numFmt numFmtId="173" formatCode="_-* #,##0\ [$€-407]_-;\-* #,##0\ [$€-407]_-;_-* &quot;-&quot;\ [$€-407]_-;_-@_-"/>
    <numFmt numFmtId="174" formatCode="[$-407]dddd\,\ d\.\ mmmm\ 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36"/>
      <name val="Calibri"/>
      <family val="2"/>
    </font>
    <font>
      <b/>
      <sz val="12"/>
      <color indexed="56"/>
      <name val="Calibri"/>
      <family val="2"/>
    </font>
    <font>
      <b/>
      <sz val="11"/>
      <color indexed="13"/>
      <name val="Calibri"/>
      <family val="2"/>
    </font>
    <font>
      <b/>
      <u val="single"/>
      <sz val="11"/>
      <color indexed="13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30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1"/>
      <color indexed="30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8"/>
      <color indexed="60"/>
      <name val="Calibri"/>
      <family val="2"/>
    </font>
    <font>
      <b/>
      <sz val="8"/>
      <name val="Calibri"/>
      <family val="2"/>
    </font>
    <font>
      <b/>
      <sz val="14"/>
      <color indexed="30"/>
      <name val="Calibri"/>
      <family val="2"/>
    </font>
    <font>
      <sz val="8"/>
      <color indexed="60"/>
      <name val="Calibri"/>
      <family val="2"/>
    </font>
    <font>
      <b/>
      <sz val="20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6"/>
      <color rgb="FF0070C0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rgb="FFFFFF00"/>
      <name val="Calibri"/>
      <family val="2"/>
    </font>
    <font>
      <b/>
      <sz val="11"/>
      <color rgb="FF0070C0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8"/>
      <color rgb="FFC00000"/>
      <name val="Calibri"/>
      <family val="2"/>
    </font>
    <font>
      <b/>
      <sz val="14"/>
      <color rgb="FF0070C0"/>
      <name val="Calibri"/>
      <family val="2"/>
    </font>
    <font>
      <sz val="8"/>
      <color rgb="FFC00000"/>
      <name val="Calibri"/>
      <family val="2"/>
    </font>
    <font>
      <b/>
      <sz val="20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10" xfId="0" applyFont="1" applyBorder="1" applyAlignment="1">
      <alignment/>
    </xf>
    <xf numFmtId="0" fontId="0" fillId="0" borderId="11" xfId="0" applyBorder="1" applyAlignment="1">
      <alignment/>
    </xf>
    <xf numFmtId="0" fontId="5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Fill="1" applyAlignment="1">
      <alignment horizontal="center"/>
    </xf>
    <xf numFmtId="0" fontId="64" fillId="0" borderId="11" xfId="0" applyFont="1" applyFill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5" fillId="0" borderId="16" xfId="0" applyFont="1" applyBorder="1" applyAlignment="1">
      <alignment/>
    </xf>
    <xf numFmtId="0" fontId="65" fillId="0" borderId="13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64" fillId="0" borderId="11" xfId="0" applyFont="1" applyFill="1" applyBorder="1" applyAlignment="1" quotePrefix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20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16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8" fillId="0" borderId="0" xfId="0" applyFont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9" fillId="0" borderId="0" xfId="0" applyFont="1" applyAlignment="1">
      <alignment horizontal="center"/>
    </xf>
    <xf numFmtId="0" fontId="52" fillId="0" borderId="0" xfId="0" applyFont="1" applyBorder="1" applyAlignment="1">
      <alignment horizontal="center" textRotation="90"/>
    </xf>
    <xf numFmtId="0" fontId="52" fillId="0" borderId="0" xfId="0" applyFont="1" applyBorder="1" applyAlignment="1">
      <alignment horizontal="center"/>
    </xf>
    <xf numFmtId="17" fontId="52" fillId="0" borderId="0" xfId="0" applyNumberFormat="1" applyFont="1" applyAlignment="1">
      <alignment horizontal="center"/>
    </xf>
    <xf numFmtId="0" fontId="70" fillId="0" borderId="11" xfId="0" applyFont="1" applyFill="1" applyBorder="1" applyAlignment="1">
      <alignment/>
    </xf>
    <xf numFmtId="0" fontId="52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Fill="1" applyAlignment="1">
      <alignment horizontal="center"/>
    </xf>
    <xf numFmtId="2" fontId="34" fillId="0" borderId="0" xfId="0" applyNumberFormat="1" applyFont="1" applyBorder="1" applyAlignment="1">
      <alignment/>
    </xf>
    <xf numFmtId="2" fontId="73" fillId="0" borderId="0" xfId="0" applyNumberFormat="1" applyFont="1" applyBorder="1" applyAlignment="1">
      <alignment/>
    </xf>
    <xf numFmtId="2" fontId="34" fillId="0" borderId="0" xfId="0" applyNumberFormat="1" applyFont="1" applyFill="1" applyBorder="1" applyAlignment="1">
      <alignment/>
    </xf>
    <xf numFmtId="1" fontId="34" fillId="0" borderId="13" xfId="0" applyNumberFormat="1" applyFont="1" applyBorder="1" applyAlignment="1">
      <alignment/>
    </xf>
    <xf numFmtId="0" fontId="67" fillId="0" borderId="0" xfId="0" applyFont="1" applyBorder="1" applyAlignment="1">
      <alignment/>
    </xf>
    <xf numFmtId="173" fontId="74" fillId="0" borderId="0" xfId="0" applyNumberFormat="1" applyFont="1" applyAlignment="1">
      <alignment/>
    </xf>
    <xf numFmtId="173" fontId="74" fillId="0" borderId="13" xfId="0" applyNumberFormat="1" applyFont="1" applyBorder="1" applyAlignment="1">
      <alignment/>
    </xf>
    <xf numFmtId="173" fontId="75" fillId="0" borderId="0" xfId="0" applyNumberFormat="1" applyFont="1" applyAlignment="1">
      <alignment/>
    </xf>
    <xf numFmtId="173" fontId="75" fillId="0" borderId="17" xfId="0" applyNumberFormat="1" applyFont="1" applyBorder="1" applyAlignment="1">
      <alignment/>
    </xf>
    <xf numFmtId="0" fontId="72" fillId="0" borderId="0" xfId="0" applyFont="1" applyFill="1" applyAlignment="1">
      <alignment horizontal="left"/>
    </xf>
    <xf numFmtId="0" fontId="66" fillId="0" borderId="20" xfId="0" applyFont="1" applyFill="1" applyBorder="1" applyAlignment="1">
      <alignment/>
    </xf>
    <xf numFmtId="1" fontId="34" fillId="0" borderId="11" xfId="0" applyNumberFormat="1" applyFont="1" applyBorder="1" applyAlignment="1">
      <alignment/>
    </xf>
    <xf numFmtId="1" fontId="34" fillId="0" borderId="14" xfId="0" applyNumberFormat="1" applyFont="1" applyBorder="1" applyAlignment="1">
      <alignment/>
    </xf>
    <xf numFmtId="1" fontId="34" fillId="0" borderId="15" xfId="0" applyNumberFormat="1" applyFont="1" applyBorder="1" applyAlignment="1">
      <alignment/>
    </xf>
    <xf numFmtId="0" fontId="70" fillId="33" borderId="11" xfId="0" applyFont="1" applyFill="1" applyBorder="1" applyAlignment="1" applyProtection="1">
      <alignment/>
      <protection locked="0"/>
    </xf>
    <xf numFmtId="0" fontId="70" fillId="33" borderId="13" xfId="0" applyFont="1" applyFill="1" applyBorder="1" applyAlignment="1" applyProtection="1">
      <alignment/>
      <protection locked="0"/>
    </xf>
    <xf numFmtId="0" fontId="70" fillId="33" borderId="0" xfId="0" applyFont="1" applyFill="1" applyBorder="1" applyAlignment="1" applyProtection="1">
      <alignment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74" fillId="0" borderId="20" xfId="0" applyFont="1" applyBorder="1" applyAlignment="1">
      <alignment/>
    </xf>
    <xf numFmtId="2" fontId="38" fillId="0" borderId="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69" fillId="0" borderId="0" xfId="0" applyFont="1" applyAlignment="1">
      <alignment/>
    </xf>
    <xf numFmtId="173" fontId="75" fillId="0" borderId="0" xfId="0" applyNumberFormat="1" applyFont="1" applyBorder="1" applyAlignment="1">
      <alignment/>
    </xf>
    <xf numFmtId="0" fontId="68" fillId="0" borderId="0" xfId="0" applyFont="1" applyFill="1" applyBorder="1" applyAlignment="1">
      <alignment/>
    </xf>
    <xf numFmtId="0" fontId="76" fillId="34" borderId="11" xfId="0" applyFont="1" applyFill="1" applyBorder="1" applyAlignment="1">
      <alignment/>
    </xf>
    <xf numFmtId="2" fontId="77" fillId="34" borderId="11" xfId="0" applyNumberFormat="1" applyFont="1" applyFill="1" applyBorder="1" applyAlignment="1">
      <alignment/>
    </xf>
    <xf numFmtId="0" fontId="78" fillId="34" borderId="10" xfId="0" applyFont="1" applyFill="1" applyBorder="1" applyAlignment="1">
      <alignment/>
    </xf>
    <xf numFmtId="2" fontId="52" fillId="0" borderId="17" xfId="0" applyNumberFormat="1" applyFont="1" applyBorder="1" applyAlignment="1">
      <alignment/>
    </xf>
    <xf numFmtId="2" fontId="79" fillId="0" borderId="17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0" fontId="52" fillId="0" borderId="17" xfId="0" applyFont="1" applyBorder="1" applyAlignment="1">
      <alignment horizontal="center" vertical="center"/>
    </xf>
    <xf numFmtId="0" fontId="0" fillId="34" borderId="14" xfId="0" applyFill="1" applyBorder="1" applyAlignment="1">
      <alignment/>
    </xf>
    <xf numFmtId="2" fontId="75" fillId="0" borderId="0" xfId="0" applyNumberFormat="1" applyFont="1" applyAlignment="1">
      <alignment/>
    </xf>
    <xf numFmtId="2" fontId="52" fillId="0" borderId="0" xfId="0" applyNumberFormat="1" applyFont="1" applyAlignment="1">
      <alignment/>
    </xf>
    <xf numFmtId="0" fontId="80" fillId="0" borderId="0" xfId="0" applyFont="1" applyAlignment="1">
      <alignment/>
    </xf>
    <xf numFmtId="2" fontId="75" fillId="0" borderId="13" xfId="0" applyNumberFormat="1" applyFont="1" applyBorder="1" applyAlignment="1">
      <alignment/>
    </xf>
    <xf numFmtId="0" fontId="81" fillId="0" borderId="0" xfId="0" applyFont="1" applyAlignment="1">
      <alignment/>
    </xf>
    <xf numFmtId="2" fontId="44" fillId="33" borderId="0" xfId="0" applyNumberFormat="1" applyFont="1" applyFill="1" applyBorder="1" applyAlignment="1" applyProtection="1">
      <alignment/>
      <protection locked="0"/>
    </xf>
    <xf numFmtId="2" fontId="44" fillId="33" borderId="13" xfId="0" applyNumberFormat="1" applyFont="1" applyFill="1" applyBorder="1" applyAlignment="1" applyProtection="1">
      <alignment/>
      <protection locked="0"/>
    </xf>
    <xf numFmtId="0" fontId="52" fillId="0" borderId="0" xfId="0" applyFont="1" applyAlignment="1">
      <alignment horizontal="right"/>
    </xf>
    <xf numFmtId="2" fontId="75" fillId="0" borderId="0" xfId="0" applyNumberFormat="1" applyFont="1" applyBorder="1" applyAlignment="1">
      <alignment/>
    </xf>
    <xf numFmtId="2" fontId="82" fillId="33" borderId="0" xfId="0" applyNumberFormat="1" applyFont="1" applyFill="1" applyBorder="1" applyAlignment="1" applyProtection="1">
      <alignment/>
      <protection locked="0"/>
    </xf>
    <xf numFmtId="2" fontId="82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8" fillId="0" borderId="13" xfId="0" applyFont="1" applyBorder="1" applyAlignment="1" applyProtection="1">
      <alignment horizontal="center" vertical="center"/>
      <protection locked="0"/>
    </xf>
    <xf numFmtId="17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83" fillId="0" borderId="0" xfId="0" applyFont="1" applyAlignment="1" applyProtection="1">
      <alignment horizontal="center"/>
      <protection locked="0"/>
    </xf>
    <xf numFmtId="2" fontId="75" fillId="0" borderId="0" xfId="0" applyNumberFormat="1" applyFont="1" applyBorder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173" fontId="0" fillId="0" borderId="0" xfId="0" applyNumberFormat="1" applyAlignment="1">
      <alignment/>
    </xf>
    <xf numFmtId="2" fontId="74" fillId="0" borderId="0" xfId="0" applyNumberFormat="1" applyFont="1" applyAlignment="1">
      <alignment/>
    </xf>
    <xf numFmtId="164" fontId="79" fillId="0" borderId="0" xfId="49" applyNumberFormat="1" applyFont="1" applyAlignment="1">
      <alignment/>
    </xf>
    <xf numFmtId="164" fontId="79" fillId="0" borderId="24" xfId="49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0" fontId="8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right" vertical="top" wrapText="1"/>
    </xf>
    <xf numFmtId="0" fontId="0" fillId="0" borderId="0" xfId="0" applyAlignment="1">
      <alignment horizontal="center"/>
    </xf>
    <xf numFmtId="0" fontId="73" fillId="0" borderId="10" xfId="0" applyFont="1" applyBorder="1" applyAlignment="1">
      <alignment horizontal="center" vertical="center" textRotation="90" wrapText="1"/>
    </xf>
    <xf numFmtId="0" fontId="73" fillId="0" borderId="20" xfId="0" applyFont="1" applyBorder="1" applyAlignment="1">
      <alignment horizontal="center" vertical="center" textRotation="90" wrapText="1"/>
    </xf>
    <xf numFmtId="0" fontId="73" fillId="0" borderId="12" xfId="0" applyFont="1" applyBorder="1" applyAlignment="1">
      <alignment horizontal="center" vertical="center" textRotation="90" wrapText="1"/>
    </xf>
    <xf numFmtId="0" fontId="72" fillId="0" borderId="10" xfId="0" applyFont="1" applyBorder="1" applyAlignment="1">
      <alignment horizontal="center" vertical="center" textRotation="90" wrapText="1"/>
    </xf>
    <xf numFmtId="0" fontId="72" fillId="0" borderId="20" xfId="0" applyFont="1" applyBorder="1" applyAlignment="1">
      <alignment horizontal="center" vertical="center" textRotation="90" wrapText="1"/>
    </xf>
    <xf numFmtId="0" fontId="72" fillId="0" borderId="12" xfId="0" applyFont="1" applyBorder="1" applyAlignment="1">
      <alignment horizontal="center" vertical="center" textRotation="90" wrapText="1"/>
    </xf>
    <xf numFmtId="0" fontId="52" fillId="0" borderId="25" xfId="0" applyFont="1" applyBorder="1" applyAlignment="1">
      <alignment horizontal="center" textRotation="90"/>
    </xf>
    <xf numFmtId="0" fontId="52" fillId="0" borderId="26" xfId="0" applyFont="1" applyBorder="1" applyAlignment="1">
      <alignment horizontal="center" textRotation="90"/>
    </xf>
    <xf numFmtId="0" fontId="52" fillId="0" borderId="27" xfId="0" applyFont="1" applyBorder="1" applyAlignment="1">
      <alignment horizontal="center" textRotation="90"/>
    </xf>
    <xf numFmtId="0" fontId="52" fillId="0" borderId="18" xfId="0" applyFont="1" applyBorder="1" applyAlignment="1">
      <alignment horizontal="center"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1">
    <dxf>
      <font>
        <color rgb="FFFF0000"/>
      </font>
    </dxf>
    <dxf>
      <font>
        <color rgb="FFFF0000"/>
      </font>
    </dxf>
    <dxf>
      <font>
        <name val="Cambria"/>
        <color auto="1"/>
      </font>
    </dxf>
    <dxf>
      <font>
        <name val="Cambria"/>
        <color auto="1"/>
      </font>
    </dxf>
    <dxf>
      <font>
        <b/>
        <i val="0"/>
        <name val="Cambria"/>
        <color auto="1"/>
      </font>
    </dxf>
    <dxf>
      <font>
        <color rgb="FFFF0000"/>
      </font>
    </dxf>
    <dxf>
      <font>
        <b/>
        <i val="0"/>
        <name val="Cambria"/>
        <color auto="1"/>
      </font>
    </dxf>
    <dxf>
      <font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b val="0"/>
        <i val="0"/>
        <name val="Cambria"/>
        <color auto="1"/>
      </font>
    </dxf>
    <dxf>
      <font>
        <name val="Cambria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FF0000"/>
      </font>
      <border/>
    </dxf>
    <dxf>
      <font>
        <b val="0"/>
        <i val="0"/>
        <color auto="1"/>
      </font>
      <border/>
    </dxf>
    <dxf>
      <font>
        <color rgb="FF00B050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tabSelected="1" view="pageLayout" zoomScale="90" zoomScalePageLayoutView="90" workbookViewId="0" topLeftCell="A1">
      <selection activeCell="B23" sqref="B23"/>
    </sheetView>
  </sheetViews>
  <sheetFormatPr defaultColWidth="11.421875" defaultRowHeight="15"/>
  <cols>
    <col min="1" max="1" width="44.8515625" style="0" customWidth="1"/>
    <col min="2" max="2" width="12.00390625" style="0" customWidth="1"/>
    <col min="3" max="14" width="8.421875" style="0" customWidth="1"/>
    <col min="15" max="15" width="10.421875" style="0" customWidth="1"/>
    <col min="16" max="16" width="11.140625" style="0" hidden="1" customWidth="1"/>
    <col min="17" max="17" width="11.57421875" style="0" hidden="1" customWidth="1"/>
  </cols>
  <sheetData>
    <row r="1" spans="1:15" ht="61.5" customHeight="1">
      <c r="A1" s="112" t="s">
        <v>80</v>
      </c>
      <c r="B1" s="113" t="s">
        <v>82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 t="s">
        <v>81</v>
      </c>
      <c r="O1" s="115"/>
    </row>
    <row r="2" spans="1:15" ht="65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s="22" customFormat="1" ht="21">
      <c r="A3" s="56" t="s">
        <v>77</v>
      </c>
      <c r="B3" s="21"/>
      <c r="C3" s="19" t="s">
        <v>15</v>
      </c>
      <c r="D3" s="19" t="s">
        <v>16</v>
      </c>
      <c r="E3" s="19" t="s">
        <v>17</v>
      </c>
      <c r="F3" s="19" t="s">
        <v>18</v>
      </c>
      <c r="G3" s="19" t="s">
        <v>0</v>
      </c>
      <c r="H3" s="19" t="s">
        <v>19</v>
      </c>
      <c r="I3" s="19" t="s">
        <v>20</v>
      </c>
      <c r="J3" s="19" t="s">
        <v>21</v>
      </c>
      <c r="K3" s="19" t="s">
        <v>22</v>
      </c>
      <c r="L3" s="19" t="s">
        <v>23</v>
      </c>
      <c r="M3" s="19" t="s">
        <v>24</v>
      </c>
      <c r="N3" s="19" t="s">
        <v>25</v>
      </c>
      <c r="O3" s="8" t="s">
        <v>1</v>
      </c>
    </row>
    <row r="4" spans="1:15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0.25" customHeight="1">
      <c r="A5" s="2" t="s">
        <v>10</v>
      </c>
      <c r="B5" s="3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10">
        <f>SUM(C5:N5)</f>
        <v>0</v>
      </c>
    </row>
    <row r="6" spans="1:15" ht="21">
      <c r="A6" s="4" t="s">
        <v>11</v>
      </c>
      <c r="B6" s="5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11">
        <f>SUM(C6:N6)</f>
        <v>0</v>
      </c>
    </row>
    <row r="7" spans="3:15" ht="7.5" customHeigh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" customHeight="1">
      <c r="A8" s="120" t="s">
        <v>6</v>
      </c>
      <c r="B8" s="3" t="s">
        <v>2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10">
        <f>SUM(C8:N8)</f>
        <v>0</v>
      </c>
    </row>
    <row r="9" spans="1:15" ht="21">
      <c r="A9" s="121"/>
      <c r="B9" s="6" t="s">
        <v>3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14">
        <f>SUM(C9:N9)</f>
        <v>0</v>
      </c>
    </row>
    <row r="10" spans="1:15" ht="21">
      <c r="A10" s="121"/>
      <c r="B10" s="6" t="s">
        <v>4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14">
        <f>SUM(C10:N10)</f>
        <v>0</v>
      </c>
    </row>
    <row r="11" spans="1:15" ht="21">
      <c r="A11" s="122"/>
      <c r="B11" s="7" t="s">
        <v>5</v>
      </c>
      <c r="C11" s="15">
        <f>SUM(C8:C10)</f>
        <v>0</v>
      </c>
      <c r="D11" s="15">
        <f>SUM(D8:D10)</f>
        <v>0</v>
      </c>
      <c r="E11" s="15">
        <f aca="true" t="shared" si="0" ref="E11:O11">SUM(E8:E10)</f>
        <v>0</v>
      </c>
      <c r="F11" s="15">
        <f>SUM(F8:F10)</f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1">
        <f t="shared" si="0"/>
        <v>0</v>
      </c>
    </row>
    <row r="12" spans="3:15" ht="5.2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21">
      <c r="A13" s="120" t="s">
        <v>7</v>
      </c>
      <c r="B13" s="3" t="s">
        <v>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10">
        <f>SUM(C13:N13)</f>
        <v>0</v>
      </c>
    </row>
    <row r="14" spans="1:15" ht="21">
      <c r="A14" s="121"/>
      <c r="B14" s="6" t="s">
        <v>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14">
        <f>SUM(C14:N14)</f>
        <v>0</v>
      </c>
    </row>
    <row r="15" spans="1:15" ht="21">
      <c r="A15" s="121"/>
      <c r="B15" s="6" t="s">
        <v>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14">
        <f>SUM(C15:N15)</f>
        <v>0</v>
      </c>
    </row>
    <row r="16" spans="1:15" ht="21">
      <c r="A16" s="122"/>
      <c r="B16" s="7" t="s">
        <v>5</v>
      </c>
      <c r="C16" s="15">
        <f>SUM(C13:C15)</f>
        <v>0</v>
      </c>
      <c r="D16" s="15">
        <f aca="true" t="shared" si="1" ref="D16:O16">SUM(D13:D15)</f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1">
        <f t="shared" si="1"/>
        <v>0</v>
      </c>
    </row>
    <row r="17" spans="3:15" ht="6" customHeight="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21">
      <c r="A18" s="120" t="s">
        <v>8</v>
      </c>
      <c r="B18" s="3" t="s">
        <v>2</v>
      </c>
      <c r="C18" s="52"/>
      <c r="D18" s="52"/>
      <c r="E18" s="52"/>
      <c r="F18" s="52"/>
      <c r="G18" s="52"/>
      <c r="H18" s="52"/>
      <c r="I18" s="52"/>
      <c r="J18" s="9"/>
      <c r="K18" s="9"/>
      <c r="L18" s="9"/>
      <c r="M18" s="9"/>
      <c r="N18" s="9"/>
      <c r="O18" s="10">
        <f>SUM(C18:N18)</f>
        <v>0</v>
      </c>
    </row>
    <row r="19" spans="1:15" ht="21">
      <c r="A19" s="121"/>
      <c r="B19" s="6" t="s">
        <v>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  <c r="O19" s="14">
        <f>SUM(C19:N19)</f>
        <v>0</v>
      </c>
    </row>
    <row r="20" spans="1:15" ht="21">
      <c r="A20" s="122"/>
      <c r="B20" s="7" t="s">
        <v>5</v>
      </c>
      <c r="C20" s="15">
        <f>SUM(C18:C19)</f>
        <v>0</v>
      </c>
      <c r="D20" s="15">
        <f aca="true" t="shared" si="2" ref="D20:O20">SUM(D18:D19)</f>
        <v>0</v>
      </c>
      <c r="E20" s="15">
        <f t="shared" si="2"/>
        <v>0</v>
      </c>
      <c r="F20" s="15">
        <f t="shared" si="2"/>
        <v>0</v>
      </c>
      <c r="G20" s="15">
        <f t="shared" si="2"/>
        <v>0</v>
      </c>
      <c r="H20" s="15">
        <f t="shared" si="2"/>
        <v>0</v>
      </c>
      <c r="I20" s="15">
        <f t="shared" si="2"/>
        <v>0</v>
      </c>
      <c r="J20" s="15">
        <f t="shared" si="2"/>
        <v>0</v>
      </c>
      <c r="K20" s="15">
        <f t="shared" si="2"/>
        <v>0</v>
      </c>
      <c r="L20" s="15">
        <f t="shared" si="2"/>
        <v>0</v>
      </c>
      <c r="M20" s="15">
        <f t="shared" si="2"/>
        <v>0</v>
      </c>
      <c r="N20" s="15">
        <f t="shared" si="2"/>
        <v>0</v>
      </c>
      <c r="O20" s="11">
        <f t="shared" si="2"/>
        <v>0</v>
      </c>
    </row>
    <row r="21" spans="3:15" ht="6.75" customHeigh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21">
      <c r="A22" s="120" t="s">
        <v>9</v>
      </c>
      <c r="B22" s="3" t="s">
        <v>2</v>
      </c>
      <c r="C22" s="16">
        <f>C8+C13+C18</f>
        <v>0</v>
      </c>
      <c r="D22" s="16">
        <f aca="true" t="shared" si="3" ref="D22:N22">D8+D13+D18</f>
        <v>0</v>
      </c>
      <c r="E22" s="16">
        <f t="shared" si="3"/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6">
        <f t="shared" si="3"/>
        <v>0</v>
      </c>
      <c r="K22" s="16">
        <f t="shared" si="3"/>
        <v>0</v>
      </c>
      <c r="L22" s="16">
        <f t="shared" si="3"/>
        <v>0</v>
      </c>
      <c r="M22" s="16">
        <f t="shared" si="3"/>
        <v>0</v>
      </c>
      <c r="N22" s="16">
        <f t="shared" si="3"/>
        <v>0</v>
      </c>
      <c r="O22" s="10">
        <f>O8+O13+O18</f>
        <v>0</v>
      </c>
    </row>
    <row r="23" spans="1:15" ht="21">
      <c r="A23" s="121"/>
      <c r="B23" s="6" t="s">
        <v>3</v>
      </c>
      <c r="C23" s="17">
        <f>C19+C14+C9</f>
        <v>0</v>
      </c>
      <c r="D23" s="17">
        <f aca="true" t="shared" si="4" ref="D23:N23">D19+D14+D9</f>
        <v>0</v>
      </c>
      <c r="E23" s="17">
        <f t="shared" si="4"/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17">
        <f t="shared" si="4"/>
        <v>0</v>
      </c>
      <c r="M23" s="17">
        <f t="shared" si="4"/>
        <v>0</v>
      </c>
      <c r="N23" s="17">
        <f t="shared" si="4"/>
        <v>0</v>
      </c>
      <c r="O23" s="14">
        <f>O19+O14+O9</f>
        <v>0</v>
      </c>
    </row>
    <row r="24" spans="1:15" ht="21">
      <c r="A24" s="121"/>
      <c r="B24" s="6" t="s">
        <v>4</v>
      </c>
      <c r="C24" s="17">
        <f>C15+C10</f>
        <v>0</v>
      </c>
      <c r="D24" s="17">
        <f aca="true" t="shared" si="5" ref="D24:N24">D15+D10</f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  <c r="J24" s="17">
        <f t="shared" si="5"/>
        <v>0</v>
      </c>
      <c r="K24" s="17">
        <f t="shared" si="5"/>
        <v>0</v>
      </c>
      <c r="L24" s="17">
        <f t="shared" si="5"/>
        <v>0</v>
      </c>
      <c r="M24" s="17">
        <f t="shared" si="5"/>
        <v>0</v>
      </c>
      <c r="N24" s="17">
        <f t="shared" si="5"/>
        <v>0</v>
      </c>
      <c r="O24" s="14">
        <f>O15+O10</f>
        <v>0</v>
      </c>
    </row>
    <row r="25" spans="1:15" ht="21">
      <c r="A25" s="122"/>
      <c r="B25" s="7" t="s">
        <v>5</v>
      </c>
      <c r="C25" s="15">
        <f>C20+C16+C11</f>
        <v>0</v>
      </c>
      <c r="D25" s="15">
        <f aca="true" t="shared" si="6" ref="D25:N25">D20+D16+D11</f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6"/>
        <v>0</v>
      </c>
      <c r="O25" s="11">
        <f>O20+O16+O11</f>
        <v>0</v>
      </c>
    </row>
    <row r="26" spans="1:15" ht="6" customHeight="1">
      <c r="A26" s="1"/>
      <c r="B26" s="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6.5" thickBot="1">
      <c r="A27" s="20" t="s">
        <v>12</v>
      </c>
      <c r="B27" s="20" t="s">
        <v>13</v>
      </c>
      <c r="C27" s="110" t="e">
        <f>C25/C5</f>
        <v>#DIV/0!</v>
      </c>
      <c r="D27" s="110" t="e">
        <f aca="true" t="shared" si="7" ref="D27:N27">D25/D5</f>
        <v>#DIV/0!</v>
      </c>
      <c r="E27" s="110" t="e">
        <f t="shared" si="7"/>
        <v>#DIV/0!</v>
      </c>
      <c r="F27" s="110" t="e">
        <f t="shared" si="7"/>
        <v>#DIV/0!</v>
      </c>
      <c r="G27" s="110" t="e">
        <f t="shared" si="7"/>
        <v>#DIV/0!</v>
      </c>
      <c r="H27" s="110" t="e">
        <f t="shared" si="7"/>
        <v>#DIV/0!</v>
      </c>
      <c r="I27" s="110" t="e">
        <f t="shared" si="7"/>
        <v>#DIV/0!</v>
      </c>
      <c r="J27" s="110" t="e">
        <f t="shared" si="7"/>
        <v>#DIV/0!</v>
      </c>
      <c r="K27" s="110" t="e">
        <f t="shared" si="7"/>
        <v>#DIV/0!</v>
      </c>
      <c r="L27" s="110" t="e">
        <f t="shared" si="7"/>
        <v>#DIV/0!</v>
      </c>
      <c r="M27" s="110" t="e">
        <f t="shared" si="7"/>
        <v>#DIV/0!</v>
      </c>
      <c r="N27" s="110" t="e">
        <f t="shared" si="7"/>
        <v>#DIV/0!</v>
      </c>
      <c r="O27" s="110" t="e">
        <f>O25/O5</f>
        <v>#DIV/0!</v>
      </c>
    </row>
    <row r="28" spans="1:15" ht="16.5" thickBot="1">
      <c r="A28" s="20" t="s">
        <v>12</v>
      </c>
      <c r="B28" s="20" t="s">
        <v>14</v>
      </c>
      <c r="C28" s="110" t="e">
        <f>C25/(C5-C6)</f>
        <v>#DIV/0!</v>
      </c>
      <c r="D28" s="110" t="e">
        <f aca="true" t="shared" si="8" ref="D28:N28">D25/(D5-D6)</f>
        <v>#DIV/0!</v>
      </c>
      <c r="E28" s="110" t="e">
        <f t="shared" si="8"/>
        <v>#DIV/0!</v>
      </c>
      <c r="F28" s="110" t="e">
        <f t="shared" si="8"/>
        <v>#DIV/0!</v>
      </c>
      <c r="G28" s="110" t="e">
        <f t="shared" si="8"/>
        <v>#DIV/0!</v>
      </c>
      <c r="H28" s="110" t="e">
        <f t="shared" si="8"/>
        <v>#DIV/0!</v>
      </c>
      <c r="I28" s="110" t="e">
        <f t="shared" si="8"/>
        <v>#DIV/0!</v>
      </c>
      <c r="J28" s="110" t="e">
        <f t="shared" si="8"/>
        <v>#DIV/0!</v>
      </c>
      <c r="K28" s="110" t="e">
        <f t="shared" si="8"/>
        <v>#DIV/0!</v>
      </c>
      <c r="L28" s="110" t="e">
        <f t="shared" si="8"/>
        <v>#DIV/0!</v>
      </c>
      <c r="M28" s="110" t="e">
        <f t="shared" si="8"/>
        <v>#DIV/0!</v>
      </c>
      <c r="N28" s="110" t="e">
        <f t="shared" si="8"/>
        <v>#DIV/0!</v>
      </c>
      <c r="O28" s="111" t="e">
        <f>O25/(O5-O6)</f>
        <v>#DIV/0!</v>
      </c>
    </row>
    <row r="29" spans="1:2" ht="25.5" customHeight="1">
      <c r="A29" s="20"/>
      <c r="B29" s="20"/>
    </row>
    <row r="30" spans="3:5" ht="15" hidden="1">
      <c r="C30" s="23" t="s">
        <v>26</v>
      </c>
      <c r="D30" s="23" t="s">
        <v>27</v>
      </c>
      <c r="E30" s="23" t="s">
        <v>32</v>
      </c>
    </row>
    <row r="31" spans="1:16" ht="15" hidden="1">
      <c r="A31" s="123" t="s">
        <v>31</v>
      </c>
      <c r="B31" s="24" t="s">
        <v>28</v>
      </c>
      <c r="C31" s="27">
        <v>0.27</v>
      </c>
      <c r="D31" s="30">
        <v>0.2</v>
      </c>
      <c r="E31" s="27">
        <v>0.13</v>
      </c>
      <c r="G31" s="55" t="s">
        <v>48</v>
      </c>
      <c r="H31" s="48" t="s">
        <v>41</v>
      </c>
      <c r="I31" s="48" t="s">
        <v>42</v>
      </c>
      <c r="J31" s="43" t="s">
        <v>43</v>
      </c>
      <c r="K31" s="48" t="s">
        <v>44</v>
      </c>
      <c r="L31" s="55" t="s">
        <v>51</v>
      </c>
      <c r="M31" s="48" t="s">
        <v>41</v>
      </c>
      <c r="N31" s="48" t="s">
        <v>42</v>
      </c>
      <c r="O31" s="43" t="s">
        <v>43</v>
      </c>
      <c r="P31" s="48" t="s">
        <v>44</v>
      </c>
    </row>
    <row r="32" spans="1:16" ht="15" hidden="1">
      <c r="A32" s="124"/>
      <c r="B32" s="24" t="s">
        <v>29</v>
      </c>
      <c r="C32" s="27">
        <v>0.12</v>
      </c>
      <c r="D32" s="27">
        <v>0.095</v>
      </c>
      <c r="E32" s="27">
        <v>0.07</v>
      </c>
      <c r="G32" s="24" t="s">
        <v>26</v>
      </c>
      <c r="H32" s="27">
        <v>0.07</v>
      </c>
      <c r="I32" s="44">
        <v>50</v>
      </c>
      <c r="J32" s="46">
        <f>(H32*I32)*1.15</f>
        <v>4.025</v>
      </c>
      <c r="K32" s="24">
        <f>J32/39</f>
        <v>0.10320512820512821</v>
      </c>
      <c r="L32" s="24" t="s">
        <v>26</v>
      </c>
      <c r="M32" s="27">
        <v>0.06</v>
      </c>
      <c r="N32" s="44">
        <v>50</v>
      </c>
      <c r="O32" s="46">
        <f>(M32*N32)*1.15</f>
        <v>3.4499999999999997</v>
      </c>
      <c r="P32" s="24">
        <f>O32/39</f>
        <v>0.08846153846153845</v>
      </c>
    </row>
    <row r="33" spans="1:16" ht="15.75" hidden="1" thickBot="1">
      <c r="A33" s="125"/>
      <c r="B33" s="26" t="s">
        <v>30</v>
      </c>
      <c r="C33" s="28"/>
      <c r="D33" s="28">
        <v>0.07</v>
      </c>
      <c r="E33" s="28"/>
      <c r="G33" s="24" t="s">
        <v>27</v>
      </c>
      <c r="H33" s="27">
        <v>0.07</v>
      </c>
      <c r="I33" s="44">
        <v>30</v>
      </c>
      <c r="J33" s="46">
        <f>(H33*I33)*1.15</f>
        <v>2.415</v>
      </c>
      <c r="K33" s="24">
        <f>J33/39</f>
        <v>0.06192307692307692</v>
      </c>
      <c r="L33" s="24" t="s">
        <v>27</v>
      </c>
      <c r="M33" s="27">
        <v>0.06</v>
      </c>
      <c r="N33" s="44">
        <v>30</v>
      </c>
      <c r="O33" s="46">
        <f>(M33*N33)*1.15</f>
        <v>2.07</v>
      </c>
      <c r="P33" s="24">
        <f>O33/39</f>
        <v>0.05307692307692307</v>
      </c>
    </row>
    <row r="34" spans="1:16" ht="15.75" hidden="1" thickBot="1">
      <c r="A34" s="124" t="s">
        <v>33</v>
      </c>
      <c r="B34" s="25" t="s">
        <v>28</v>
      </c>
      <c r="C34" s="29">
        <v>0.025</v>
      </c>
      <c r="D34" s="29">
        <v>0.025</v>
      </c>
      <c r="E34" s="29">
        <v>0.025</v>
      </c>
      <c r="G34" s="26" t="s">
        <v>32</v>
      </c>
      <c r="H34" s="27">
        <v>0.07</v>
      </c>
      <c r="I34" s="45">
        <v>22.5</v>
      </c>
      <c r="J34" s="46">
        <f>(H34*I34)*1.15</f>
        <v>1.81125</v>
      </c>
      <c r="K34" s="24">
        <f>J34/39</f>
        <v>0.04644230769230769</v>
      </c>
      <c r="L34" s="26" t="s">
        <v>32</v>
      </c>
      <c r="M34" s="27">
        <v>0.06</v>
      </c>
      <c r="N34" s="45">
        <v>22.5</v>
      </c>
      <c r="O34" s="46">
        <f>(M34*N34)*1.15</f>
        <v>1.5524999999999998</v>
      </c>
      <c r="P34" s="24">
        <f>O34/39</f>
        <v>0.0398076923076923</v>
      </c>
    </row>
    <row r="35" spans="1:11" ht="15" hidden="1">
      <c r="A35" s="124"/>
      <c r="B35" s="24" t="s">
        <v>29</v>
      </c>
      <c r="C35" s="27">
        <v>0.01375</v>
      </c>
      <c r="D35" s="27">
        <v>0.01375</v>
      </c>
      <c r="E35" s="27">
        <v>0.01375</v>
      </c>
      <c r="G35" s="55" t="s">
        <v>50</v>
      </c>
      <c r="H35" s="48" t="s">
        <v>41</v>
      </c>
      <c r="I35" s="48" t="s">
        <v>42</v>
      </c>
      <c r="J35" s="43" t="s">
        <v>43</v>
      </c>
      <c r="K35" s="48" t="s">
        <v>44</v>
      </c>
    </row>
    <row r="36" spans="1:11" ht="15" hidden="1">
      <c r="A36" s="126"/>
      <c r="B36" s="24" t="s">
        <v>30</v>
      </c>
      <c r="C36" s="27"/>
      <c r="D36" s="27">
        <v>0.01667</v>
      </c>
      <c r="E36" s="27"/>
      <c r="G36" s="24" t="s">
        <v>26</v>
      </c>
      <c r="H36" s="27">
        <v>0.2</v>
      </c>
      <c r="I36" s="44">
        <v>50</v>
      </c>
      <c r="J36" s="46">
        <f>(H36*I36)*1.15</f>
        <v>11.5</v>
      </c>
      <c r="K36" s="24">
        <f>J36/39</f>
        <v>0.2948717948717949</v>
      </c>
    </row>
    <row r="37" spans="1:11" ht="15" hidden="1">
      <c r="A37" s="49"/>
      <c r="B37" s="50"/>
      <c r="C37" s="47"/>
      <c r="D37" s="47"/>
      <c r="E37" s="47"/>
      <c r="G37" s="24" t="s">
        <v>27</v>
      </c>
      <c r="H37" s="27">
        <v>0.2</v>
      </c>
      <c r="I37" s="44">
        <v>30</v>
      </c>
      <c r="J37" s="46">
        <f>(H37*I37)*1.15</f>
        <v>6.8999999999999995</v>
      </c>
      <c r="K37" s="24">
        <f>J37/39</f>
        <v>0.1769230769230769</v>
      </c>
    </row>
    <row r="38" spans="1:11" ht="15.75" hidden="1" thickBot="1">
      <c r="A38" s="49"/>
      <c r="B38" s="50"/>
      <c r="C38" s="47"/>
      <c r="D38" s="47"/>
      <c r="E38" s="47"/>
      <c r="G38" s="26" t="s">
        <v>32</v>
      </c>
      <c r="H38" s="27">
        <v>0.2</v>
      </c>
      <c r="I38" s="45">
        <v>22.5</v>
      </c>
      <c r="J38" s="46">
        <f>(H38*I38)*1.15</f>
        <v>5.175</v>
      </c>
      <c r="K38" s="24">
        <f>J38/39</f>
        <v>0.1326923076923077</v>
      </c>
    </row>
    <row r="39" spans="1:5" ht="15" hidden="1">
      <c r="A39" s="49"/>
      <c r="B39" s="50"/>
      <c r="C39" s="47"/>
      <c r="D39" s="47"/>
      <c r="E39" s="47"/>
    </row>
    <row r="40" spans="1:15" s="22" customFormat="1" ht="21" hidden="1">
      <c r="A40" s="21"/>
      <c r="B40" s="21"/>
      <c r="C40" s="19" t="s">
        <v>15</v>
      </c>
      <c r="D40" s="19" t="s">
        <v>16</v>
      </c>
      <c r="E40" s="34" t="s">
        <v>17</v>
      </c>
      <c r="F40" s="19" t="s">
        <v>18</v>
      </c>
      <c r="G40" s="19" t="s">
        <v>0</v>
      </c>
      <c r="H40" s="19" t="s">
        <v>19</v>
      </c>
      <c r="I40" s="19" t="s">
        <v>20</v>
      </c>
      <c r="J40" s="19" t="s">
        <v>21</v>
      </c>
      <c r="K40" s="34" t="s">
        <v>22</v>
      </c>
      <c r="L40" s="34" t="s">
        <v>23</v>
      </c>
      <c r="M40" s="19" t="s">
        <v>24</v>
      </c>
      <c r="N40" s="19" t="s">
        <v>25</v>
      </c>
      <c r="O40" s="8" t="s">
        <v>1</v>
      </c>
    </row>
    <row r="41" spans="1:15" ht="18" customHeight="1" hidden="1">
      <c r="A41" s="120" t="s">
        <v>47</v>
      </c>
      <c r="B41" s="3" t="s">
        <v>2</v>
      </c>
      <c r="C41" s="9">
        <f aca="true" t="shared" si="9" ref="C41:N41">(C8*$C$31)+(C8*$C$34)</f>
        <v>0</v>
      </c>
      <c r="D41" s="9">
        <f t="shared" si="9"/>
        <v>0</v>
      </c>
      <c r="E41" s="9">
        <f t="shared" si="9"/>
        <v>0</v>
      </c>
      <c r="F41" s="9">
        <f t="shared" si="9"/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  <c r="O41" s="10"/>
    </row>
    <row r="42" spans="1:15" ht="21" hidden="1">
      <c r="A42" s="121"/>
      <c r="B42" s="6" t="s">
        <v>3</v>
      </c>
      <c r="C42" s="13">
        <f aca="true" t="shared" si="10" ref="C42:N42">(C9*$D$31)+(C9*$D$34)</f>
        <v>0</v>
      </c>
      <c r="D42" s="13">
        <f t="shared" si="10"/>
        <v>0</v>
      </c>
      <c r="E42" s="13">
        <f t="shared" si="10"/>
        <v>0</v>
      </c>
      <c r="F42" s="13">
        <f t="shared" si="10"/>
        <v>0</v>
      </c>
      <c r="G42" s="13">
        <f t="shared" si="10"/>
        <v>0</v>
      </c>
      <c r="H42" s="13">
        <f t="shared" si="10"/>
        <v>0</v>
      </c>
      <c r="I42" s="13">
        <f t="shared" si="10"/>
        <v>0</v>
      </c>
      <c r="J42" s="13">
        <f t="shared" si="10"/>
        <v>0</v>
      </c>
      <c r="K42" s="13">
        <f t="shared" si="10"/>
        <v>0</v>
      </c>
      <c r="L42" s="13">
        <f t="shared" si="10"/>
        <v>0</v>
      </c>
      <c r="M42" s="13">
        <f t="shared" si="10"/>
        <v>0</v>
      </c>
      <c r="N42" s="13">
        <f t="shared" si="10"/>
        <v>0</v>
      </c>
      <c r="O42" s="14"/>
    </row>
    <row r="43" spans="1:15" ht="21" hidden="1">
      <c r="A43" s="121"/>
      <c r="B43" s="6" t="s">
        <v>4</v>
      </c>
      <c r="C43" s="13">
        <f aca="true" t="shared" si="11" ref="C43:N43">(C10*$E$31)+(C10*$E$34)</f>
        <v>0</v>
      </c>
      <c r="D43" s="13">
        <f t="shared" si="11"/>
        <v>0</v>
      </c>
      <c r="E43" s="13">
        <f t="shared" si="11"/>
        <v>0</v>
      </c>
      <c r="F43" s="13">
        <f t="shared" si="11"/>
        <v>0</v>
      </c>
      <c r="G43" s="13">
        <f t="shared" si="11"/>
        <v>0</v>
      </c>
      <c r="H43" s="13">
        <f t="shared" si="11"/>
        <v>0</v>
      </c>
      <c r="I43" s="13">
        <f t="shared" si="11"/>
        <v>0</v>
      </c>
      <c r="J43" s="13">
        <f t="shared" si="11"/>
        <v>0</v>
      </c>
      <c r="K43" s="13">
        <f t="shared" si="11"/>
        <v>0</v>
      </c>
      <c r="L43" s="13">
        <f t="shared" si="11"/>
        <v>0</v>
      </c>
      <c r="M43" s="13">
        <f t="shared" si="11"/>
        <v>0</v>
      </c>
      <c r="N43" s="13">
        <f t="shared" si="11"/>
        <v>0</v>
      </c>
      <c r="O43" s="14"/>
    </row>
    <row r="44" spans="1:15" ht="21" hidden="1">
      <c r="A44" s="122"/>
      <c r="B44" s="7" t="s">
        <v>5</v>
      </c>
      <c r="C44" s="15">
        <f>SUM(C41:C43)</f>
        <v>0</v>
      </c>
      <c r="D44" s="15">
        <f aca="true" t="shared" si="12" ref="D44:N44">SUM(D41:D43)</f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12"/>
        <v>0</v>
      </c>
      <c r="O44" s="11"/>
    </row>
    <row r="45" spans="3:15" ht="5.25" customHeight="1" hidden="1">
      <c r="C45" s="12"/>
      <c r="D45" s="12"/>
      <c r="E45" s="17"/>
      <c r="F45" s="12"/>
      <c r="G45" s="12"/>
      <c r="H45" s="12"/>
      <c r="I45" s="12"/>
      <c r="J45" s="12"/>
      <c r="K45" s="17"/>
      <c r="L45" s="17"/>
      <c r="M45" s="12"/>
      <c r="N45" s="12"/>
      <c r="O45" s="12"/>
    </row>
    <row r="46" spans="1:15" ht="21" hidden="1">
      <c r="A46" s="120" t="s">
        <v>46</v>
      </c>
      <c r="B46" s="3" t="s">
        <v>2</v>
      </c>
      <c r="C46" s="9">
        <f aca="true" t="shared" si="13" ref="C46:N46">(C13*$C$32)+(C13*$C$35)</f>
        <v>0</v>
      </c>
      <c r="D46" s="9">
        <f t="shared" si="13"/>
        <v>0</v>
      </c>
      <c r="E46" s="9">
        <f t="shared" si="13"/>
        <v>0</v>
      </c>
      <c r="F46" s="9">
        <f t="shared" si="13"/>
        <v>0</v>
      </c>
      <c r="G46" s="9">
        <f t="shared" si="13"/>
        <v>0</v>
      </c>
      <c r="H46" s="9">
        <f t="shared" si="13"/>
        <v>0</v>
      </c>
      <c r="I46" s="9">
        <f t="shared" si="13"/>
        <v>0</v>
      </c>
      <c r="J46" s="9">
        <f t="shared" si="13"/>
        <v>0</v>
      </c>
      <c r="K46" s="9">
        <f t="shared" si="13"/>
        <v>0</v>
      </c>
      <c r="L46" s="9">
        <f t="shared" si="13"/>
        <v>0</v>
      </c>
      <c r="M46" s="9">
        <f t="shared" si="13"/>
        <v>0</v>
      </c>
      <c r="N46" s="9">
        <f t="shared" si="13"/>
        <v>0</v>
      </c>
      <c r="O46" s="10"/>
    </row>
    <row r="47" spans="1:15" ht="21" hidden="1">
      <c r="A47" s="121"/>
      <c r="B47" s="6" t="s">
        <v>3</v>
      </c>
      <c r="C47" s="13">
        <f aca="true" t="shared" si="14" ref="C47:N47">(C14*$D$32)+(C14*$D$35)</f>
        <v>0</v>
      </c>
      <c r="D47" s="13">
        <f t="shared" si="14"/>
        <v>0</v>
      </c>
      <c r="E47" s="13">
        <f t="shared" si="14"/>
        <v>0</v>
      </c>
      <c r="F47" s="13">
        <f t="shared" si="14"/>
        <v>0</v>
      </c>
      <c r="G47" s="13">
        <f t="shared" si="14"/>
        <v>0</v>
      </c>
      <c r="H47" s="13">
        <f t="shared" si="14"/>
        <v>0</v>
      </c>
      <c r="I47" s="13">
        <f t="shared" si="14"/>
        <v>0</v>
      </c>
      <c r="J47" s="13">
        <f t="shared" si="14"/>
        <v>0</v>
      </c>
      <c r="K47" s="13">
        <f t="shared" si="14"/>
        <v>0</v>
      </c>
      <c r="L47" s="13">
        <f t="shared" si="14"/>
        <v>0</v>
      </c>
      <c r="M47" s="13">
        <f t="shared" si="14"/>
        <v>0</v>
      </c>
      <c r="N47" s="13">
        <f t="shared" si="14"/>
        <v>0</v>
      </c>
      <c r="O47" s="14"/>
    </row>
    <row r="48" spans="1:15" ht="21" hidden="1">
      <c r="A48" s="121"/>
      <c r="B48" s="6" t="s">
        <v>4</v>
      </c>
      <c r="C48" s="13">
        <f aca="true" t="shared" si="15" ref="C48:N48">(C15*$E$32)+(C15*$E$35)</f>
        <v>0</v>
      </c>
      <c r="D48" s="13">
        <f t="shared" si="15"/>
        <v>0</v>
      </c>
      <c r="E48" s="13">
        <f t="shared" si="15"/>
        <v>0</v>
      </c>
      <c r="F48" s="13">
        <f t="shared" si="15"/>
        <v>0</v>
      </c>
      <c r="G48" s="13">
        <f t="shared" si="15"/>
        <v>0</v>
      </c>
      <c r="H48" s="13">
        <f t="shared" si="15"/>
        <v>0</v>
      </c>
      <c r="I48" s="13">
        <f t="shared" si="15"/>
        <v>0</v>
      </c>
      <c r="J48" s="13">
        <f t="shared" si="15"/>
        <v>0</v>
      </c>
      <c r="K48" s="13">
        <f t="shared" si="15"/>
        <v>0</v>
      </c>
      <c r="L48" s="13">
        <f t="shared" si="15"/>
        <v>0</v>
      </c>
      <c r="M48" s="13">
        <f t="shared" si="15"/>
        <v>0</v>
      </c>
      <c r="N48" s="13">
        <f t="shared" si="15"/>
        <v>0</v>
      </c>
      <c r="O48" s="14"/>
    </row>
    <row r="49" spans="1:15" ht="21" hidden="1">
      <c r="A49" s="122"/>
      <c r="B49" s="7" t="s">
        <v>5</v>
      </c>
      <c r="C49" s="15">
        <f>SUM(C46:C48)</f>
        <v>0</v>
      </c>
      <c r="D49" s="15">
        <f aca="true" t="shared" si="16" ref="D49:N49">SUM(D46:D48)</f>
        <v>0</v>
      </c>
      <c r="E49" s="15">
        <f t="shared" si="16"/>
        <v>0</v>
      </c>
      <c r="F49" s="15">
        <f t="shared" si="16"/>
        <v>0</v>
      </c>
      <c r="G49" s="15">
        <f t="shared" si="16"/>
        <v>0</v>
      </c>
      <c r="H49" s="15">
        <f t="shared" si="16"/>
        <v>0</v>
      </c>
      <c r="I49" s="15">
        <f t="shared" si="16"/>
        <v>0</v>
      </c>
      <c r="J49" s="15">
        <f t="shared" si="16"/>
        <v>0</v>
      </c>
      <c r="K49" s="15">
        <f t="shared" si="16"/>
        <v>0</v>
      </c>
      <c r="L49" s="15">
        <f t="shared" si="16"/>
        <v>0</v>
      </c>
      <c r="M49" s="15">
        <f t="shared" si="16"/>
        <v>0</v>
      </c>
      <c r="N49" s="15">
        <f t="shared" si="16"/>
        <v>0</v>
      </c>
      <c r="O49" s="11"/>
    </row>
    <row r="50" spans="3:15" ht="6" customHeight="1" hidden="1">
      <c r="C50" s="12"/>
      <c r="D50" s="12"/>
      <c r="E50" s="17"/>
      <c r="F50" s="12"/>
      <c r="G50" s="12"/>
      <c r="H50" s="12"/>
      <c r="I50" s="12"/>
      <c r="J50" s="12"/>
      <c r="K50" s="17"/>
      <c r="L50" s="17"/>
      <c r="M50" s="12"/>
      <c r="N50" s="12"/>
      <c r="O50" s="12"/>
    </row>
    <row r="51" spans="1:15" ht="21" hidden="1">
      <c r="A51" s="120" t="s">
        <v>45</v>
      </c>
      <c r="B51" s="3" t="s">
        <v>2</v>
      </c>
      <c r="C51" s="33" t="s">
        <v>34</v>
      </c>
      <c r="D51" s="33" t="s">
        <v>34</v>
      </c>
      <c r="E51" s="33" t="s">
        <v>34</v>
      </c>
      <c r="F51" s="33" t="s">
        <v>34</v>
      </c>
      <c r="G51" s="33" t="s">
        <v>34</v>
      </c>
      <c r="H51" s="33" t="s">
        <v>34</v>
      </c>
      <c r="I51" s="33" t="s">
        <v>34</v>
      </c>
      <c r="J51" s="33" t="s">
        <v>34</v>
      </c>
      <c r="K51" s="33" t="s">
        <v>34</v>
      </c>
      <c r="L51" s="33" t="s">
        <v>34</v>
      </c>
      <c r="M51" s="33" t="s">
        <v>34</v>
      </c>
      <c r="N51" s="33" t="s">
        <v>34</v>
      </c>
      <c r="O51" s="10"/>
    </row>
    <row r="52" spans="1:15" ht="21" hidden="1">
      <c r="A52" s="121"/>
      <c r="B52" s="6" t="s">
        <v>3</v>
      </c>
      <c r="C52" s="13">
        <f aca="true" t="shared" si="17" ref="C52:N52">(C19*$D$33)+(C19*$D$36)</f>
        <v>0</v>
      </c>
      <c r="D52" s="13">
        <f t="shared" si="17"/>
        <v>0</v>
      </c>
      <c r="E52" s="13">
        <f t="shared" si="17"/>
        <v>0</v>
      </c>
      <c r="F52" s="13">
        <f t="shared" si="17"/>
        <v>0</v>
      </c>
      <c r="G52" s="13">
        <f t="shared" si="17"/>
        <v>0</v>
      </c>
      <c r="H52" s="13">
        <f t="shared" si="17"/>
        <v>0</v>
      </c>
      <c r="I52" s="13">
        <f t="shared" si="17"/>
        <v>0</v>
      </c>
      <c r="J52" s="13">
        <f t="shared" si="17"/>
        <v>0</v>
      </c>
      <c r="K52" s="13">
        <f t="shared" si="17"/>
        <v>0</v>
      </c>
      <c r="L52" s="13">
        <f t="shared" si="17"/>
        <v>0</v>
      </c>
      <c r="M52" s="13">
        <f t="shared" si="17"/>
        <v>0</v>
      </c>
      <c r="N52" s="13">
        <f t="shared" si="17"/>
        <v>0</v>
      </c>
      <c r="O52" s="14"/>
    </row>
    <row r="53" spans="1:15" ht="21" hidden="1">
      <c r="A53" s="122"/>
      <c r="B53" s="7" t="s">
        <v>5</v>
      </c>
      <c r="C53" s="15">
        <f>SUM(C51:C52)</f>
        <v>0</v>
      </c>
      <c r="D53" s="15">
        <f>SUM(D51:D52)</f>
        <v>0</v>
      </c>
      <c r="E53" s="15">
        <f aca="true" t="shared" si="18" ref="E53:N53">SUM(E51:E52)</f>
        <v>0</v>
      </c>
      <c r="F53" s="15">
        <f t="shared" si="18"/>
        <v>0</v>
      </c>
      <c r="G53" s="15">
        <f t="shared" si="18"/>
        <v>0</v>
      </c>
      <c r="H53" s="15">
        <f t="shared" si="18"/>
        <v>0</v>
      </c>
      <c r="I53" s="15">
        <f t="shared" si="18"/>
        <v>0</v>
      </c>
      <c r="J53" s="15">
        <f t="shared" si="18"/>
        <v>0</v>
      </c>
      <c r="K53" s="15">
        <f t="shared" si="18"/>
        <v>0</v>
      </c>
      <c r="L53" s="15">
        <f t="shared" si="18"/>
        <v>0</v>
      </c>
      <c r="M53" s="15">
        <f t="shared" si="18"/>
        <v>0</v>
      </c>
      <c r="N53" s="15">
        <f t="shared" si="18"/>
        <v>0</v>
      </c>
      <c r="O53" s="11"/>
    </row>
    <row r="54" spans="1:15" ht="21" hidden="1">
      <c r="A54" s="117" t="s">
        <v>49</v>
      </c>
      <c r="B54" s="3" t="s">
        <v>2</v>
      </c>
      <c r="C54" s="9">
        <f aca="true" t="shared" si="19" ref="C54:N54">C8*$K$36</f>
        <v>0</v>
      </c>
      <c r="D54" s="9">
        <f t="shared" si="19"/>
        <v>0</v>
      </c>
      <c r="E54" s="9">
        <f t="shared" si="19"/>
        <v>0</v>
      </c>
      <c r="F54" s="9">
        <f t="shared" si="19"/>
        <v>0</v>
      </c>
      <c r="G54" s="9">
        <f t="shared" si="19"/>
        <v>0</v>
      </c>
      <c r="H54" s="9">
        <f t="shared" si="19"/>
        <v>0</v>
      </c>
      <c r="I54" s="9">
        <f t="shared" si="19"/>
        <v>0</v>
      </c>
      <c r="J54" s="9">
        <f t="shared" si="19"/>
        <v>0</v>
      </c>
      <c r="K54" s="9">
        <f t="shared" si="19"/>
        <v>0</v>
      </c>
      <c r="L54" s="9">
        <f t="shared" si="19"/>
        <v>0</v>
      </c>
      <c r="M54" s="9">
        <f t="shared" si="19"/>
        <v>0</v>
      </c>
      <c r="N54" s="9">
        <f t="shared" si="19"/>
        <v>0</v>
      </c>
      <c r="O54" s="10"/>
    </row>
    <row r="55" spans="1:15" ht="21" hidden="1">
      <c r="A55" s="118"/>
      <c r="B55" s="6" t="s">
        <v>3</v>
      </c>
      <c r="C55" s="13">
        <f aca="true" t="shared" si="20" ref="C55:N55">C9*$K$37</f>
        <v>0</v>
      </c>
      <c r="D55" s="13">
        <f t="shared" si="20"/>
        <v>0</v>
      </c>
      <c r="E55" s="13">
        <f t="shared" si="20"/>
        <v>0</v>
      </c>
      <c r="F55" s="13">
        <f t="shared" si="20"/>
        <v>0</v>
      </c>
      <c r="G55" s="13">
        <f t="shared" si="20"/>
        <v>0</v>
      </c>
      <c r="H55" s="13">
        <f t="shared" si="20"/>
        <v>0</v>
      </c>
      <c r="I55" s="13">
        <f t="shared" si="20"/>
        <v>0</v>
      </c>
      <c r="J55" s="13">
        <f t="shared" si="20"/>
        <v>0</v>
      </c>
      <c r="K55" s="13">
        <f t="shared" si="20"/>
        <v>0</v>
      </c>
      <c r="L55" s="13">
        <f t="shared" si="20"/>
        <v>0</v>
      </c>
      <c r="M55" s="13">
        <f t="shared" si="20"/>
        <v>0</v>
      </c>
      <c r="N55" s="13">
        <f t="shared" si="20"/>
        <v>0</v>
      </c>
      <c r="O55" s="14"/>
    </row>
    <row r="56" spans="1:15" ht="21" hidden="1">
      <c r="A56" s="118"/>
      <c r="B56" s="6" t="s">
        <v>4</v>
      </c>
      <c r="C56" s="13">
        <f aca="true" t="shared" si="21" ref="C56:N56">C10*$K$38</f>
        <v>0</v>
      </c>
      <c r="D56" s="13">
        <f t="shared" si="21"/>
        <v>0</v>
      </c>
      <c r="E56" s="13">
        <f t="shared" si="21"/>
        <v>0</v>
      </c>
      <c r="F56" s="13">
        <f t="shared" si="21"/>
        <v>0</v>
      </c>
      <c r="G56" s="13">
        <f t="shared" si="21"/>
        <v>0</v>
      </c>
      <c r="H56" s="13">
        <f t="shared" si="21"/>
        <v>0</v>
      </c>
      <c r="I56" s="13">
        <f t="shared" si="21"/>
        <v>0</v>
      </c>
      <c r="J56" s="13">
        <f t="shared" si="21"/>
        <v>0</v>
      </c>
      <c r="K56" s="13">
        <f t="shared" si="21"/>
        <v>0</v>
      </c>
      <c r="L56" s="13">
        <f t="shared" si="21"/>
        <v>0</v>
      </c>
      <c r="M56" s="13">
        <f t="shared" si="21"/>
        <v>0</v>
      </c>
      <c r="N56" s="13">
        <f t="shared" si="21"/>
        <v>0</v>
      </c>
      <c r="O56" s="14"/>
    </row>
    <row r="57" spans="1:15" ht="21" hidden="1">
      <c r="A57" s="119"/>
      <c r="B57" s="7" t="s">
        <v>5</v>
      </c>
      <c r="C57" s="15">
        <f aca="true" t="shared" si="22" ref="C57:I57">SUM(C54:C56)</f>
        <v>0</v>
      </c>
      <c r="D57" s="15">
        <f t="shared" si="22"/>
        <v>0</v>
      </c>
      <c r="E57" s="15">
        <f t="shared" si="22"/>
        <v>0</v>
      </c>
      <c r="F57" s="15">
        <f t="shared" si="22"/>
        <v>0</v>
      </c>
      <c r="G57" s="15">
        <f t="shared" si="22"/>
        <v>0</v>
      </c>
      <c r="H57" s="15">
        <f t="shared" si="22"/>
        <v>0</v>
      </c>
      <c r="I57" s="15">
        <f t="shared" si="22"/>
        <v>0</v>
      </c>
      <c r="J57" s="15">
        <f>SUM(J54:J56)</f>
        <v>0</v>
      </c>
      <c r="K57" s="15">
        <f>SUM(K54:K56)</f>
        <v>0</v>
      </c>
      <c r="L57" s="15">
        <f>SUM(L54:L56)</f>
        <v>0</v>
      </c>
      <c r="M57" s="15">
        <f>SUM(M54:M56)</f>
        <v>0</v>
      </c>
      <c r="N57" s="15">
        <f>SUM(N54:N56)</f>
        <v>0</v>
      </c>
      <c r="O57" s="11"/>
    </row>
    <row r="58" spans="1:15" ht="21" hidden="1">
      <c r="A58" s="117" t="s">
        <v>40</v>
      </c>
      <c r="B58" s="3" t="s">
        <v>2</v>
      </c>
      <c r="C58" s="9">
        <f aca="true" t="shared" si="23" ref="C58:N58">C13*$K$32</f>
        <v>0</v>
      </c>
      <c r="D58" s="9">
        <f t="shared" si="23"/>
        <v>0</v>
      </c>
      <c r="E58" s="9">
        <f t="shared" si="23"/>
        <v>0</v>
      </c>
      <c r="F58" s="9">
        <f t="shared" si="23"/>
        <v>0</v>
      </c>
      <c r="G58" s="9">
        <f t="shared" si="23"/>
        <v>0</v>
      </c>
      <c r="H58" s="9">
        <f t="shared" si="23"/>
        <v>0</v>
      </c>
      <c r="I58" s="9">
        <f t="shared" si="23"/>
        <v>0</v>
      </c>
      <c r="J58" s="9">
        <f t="shared" si="23"/>
        <v>0</v>
      </c>
      <c r="K58" s="9">
        <f t="shared" si="23"/>
        <v>0</v>
      </c>
      <c r="L58" s="9">
        <f t="shared" si="23"/>
        <v>0</v>
      </c>
      <c r="M58" s="9">
        <f t="shared" si="23"/>
        <v>0</v>
      </c>
      <c r="N58" s="9">
        <f t="shared" si="23"/>
        <v>0</v>
      </c>
      <c r="O58" s="10"/>
    </row>
    <row r="59" spans="1:15" ht="21" hidden="1">
      <c r="A59" s="118"/>
      <c r="B59" s="6" t="s">
        <v>3</v>
      </c>
      <c r="C59" s="13">
        <f aca="true" t="shared" si="24" ref="C59:N59">C14*$K$33</f>
        <v>0</v>
      </c>
      <c r="D59" s="13">
        <f t="shared" si="24"/>
        <v>0</v>
      </c>
      <c r="E59" s="13">
        <f t="shared" si="24"/>
        <v>0</v>
      </c>
      <c r="F59" s="13">
        <f t="shared" si="24"/>
        <v>0</v>
      </c>
      <c r="G59" s="13">
        <f t="shared" si="24"/>
        <v>0</v>
      </c>
      <c r="H59" s="13">
        <f t="shared" si="24"/>
        <v>0</v>
      </c>
      <c r="I59" s="13">
        <f t="shared" si="24"/>
        <v>0</v>
      </c>
      <c r="J59" s="13">
        <f t="shared" si="24"/>
        <v>0</v>
      </c>
      <c r="K59" s="13">
        <f t="shared" si="24"/>
        <v>0</v>
      </c>
      <c r="L59" s="13">
        <f t="shared" si="24"/>
        <v>0</v>
      </c>
      <c r="M59" s="13">
        <f t="shared" si="24"/>
        <v>0</v>
      </c>
      <c r="N59" s="13">
        <f t="shared" si="24"/>
        <v>0</v>
      </c>
      <c r="O59" s="14"/>
    </row>
    <row r="60" spans="1:15" ht="21" hidden="1">
      <c r="A60" s="118"/>
      <c r="B60" s="6" t="s">
        <v>4</v>
      </c>
      <c r="C60" s="13">
        <f aca="true" t="shared" si="25" ref="C60:N60">C15*$K$34</f>
        <v>0</v>
      </c>
      <c r="D60" s="13">
        <f t="shared" si="25"/>
        <v>0</v>
      </c>
      <c r="E60" s="13">
        <f t="shared" si="25"/>
        <v>0</v>
      </c>
      <c r="F60" s="13">
        <f t="shared" si="25"/>
        <v>0</v>
      </c>
      <c r="G60" s="13">
        <f t="shared" si="25"/>
        <v>0</v>
      </c>
      <c r="H60" s="13">
        <f t="shared" si="25"/>
        <v>0</v>
      </c>
      <c r="I60" s="13">
        <f t="shared" si="25"/>
        <v>0</v>
      </c>
      <c r="J60" s="13">
        <f t="shared" si="25"/>
        <v>0</v>
      </c>
      <c r="K60" s="13">
        <f t="shared" si="25"/>
        <v>0</v>
      </c>
      <c r="L60" s="13">
        <f t="shared" si="25"/>
        <v>0</v>
      </c>
      <c r="M60" s="13">
        <f t="shared" si="25"/>
        <v>0</v>
      </c>
      <c r="N60" s="13">
        <f t="shared" si="25"/>
        <v>0</v>
      </c>
      <c r="O60" s="14"/>
    </row>
    <row r="61" spans="1:15" ht="21" hidden="1">
      <c r="A61" s="119"/>
      <c r="B61" s="7" t="s">
        <v>5</v>
      </c>
      <c r="C61" s="15">
        <f aca="true" t="shared" si="26" ref="C61:I61">SUM(C58:C60)</f>
        <v>0</v>
      </c>
      <c r="D61" s="15">
        <f t="shared" si="26"/>
        <v>0</v>
      </c>
      <c r="E61" s="15">
        <f t="shared" si="26"/>
        <v>0</v>
      </c>
      <c r="F61" s="15">
        <f t="shared" si="26"/>
        <v>0</v>
      </c>
      <c r="G61" s="15">
        <f t="shared" si="26"/>
        <v>0</v>
      </c>
      <c r="H61" s="15">
        <f t="shared" si="26"/>
        <v>0</v>
      </c>
      <c r="I61" s="15">
        <f t="shared" si="26"/>
        <v>0</v>
      </c>
      <c r="J61" s="15">
        <f>SUM(J58:J60)</f>
        <v>0</v>
      </c>
      <c r="K61" s="15">
        <f>SUM(K58:K60)</f>
        <v>0</v>
      </c>
      <c r="L61" s="15">
        <f>SUM(L58:L60)</f>
        <v>0</v>
      </c>
      <c r="M61" s="15">
        <f>SUM(M58:M60)</f>
        <v>0</v>
      </c>
      <c r="N61" s="15">
        <f>SUM(N58:N60)</f>
        <v>0</v>
      </c>
      <c r="O61" s="11"/>
    </row>
    <row r="62" spans="1:15" ht="21" hidden="1">
      <c r="A62" s="117" t="s">
        <v>52</v>
      </c>
      <c r="B62" s="3" t="s">
        <v>2</v>
      </c>
      <c r="C62" s="9">
        <f aca="true" t="shared" si="27" ref="C62:N62">C18*$P$32</f>
        <v>0</v>
      </c>
      <c r="D62" s="9">
        <f t="shared" si="27"/>
        <v>0</v>
      </c>
      <c r="E62" s="9">
        <f t="shared" si="27"/>
        <v>0</v>
      </c>
      <c r="F62" s="9">
        <f t="shared" si="27"/>
        <v>0</v>
      </c>
      <c r="G62" s="9">
        <f t="shared" si="27"/>
        <v>0</v>
      </c>
      <c r="H62" s="9">
        <f t="shared" si="27"/>
        <v>0</v>
      </c>
      <c r="I62" s="9">
        <f t="shared" si="27"/>
        <v>0</v>
      </c>
      <c r="J62" s="9">
        <f t="shared" si="27"/>
        <v>0</v>
      </c>
      <c r="K62" s="9">
        <f t="shared" si="27"/>
        <v>0</v>
      </c>
      <c r="L62" s="9">
        <f t="shared" si="27"/>
        <v>0</v>
      </c>
      <c r="M62" s="9">
        <f t="shared" si="27"/>
        <v>0</v>
      </c>
      <c r="N62" s="9">
        <f t="shared" si="27"/>
        <v>0</v>
      </c>
      <c r="O62" s="10"/>
    </row>
    <row r="63" spans="1:15" ht="21" hidden="1">
      <c r="A63" s="118"/>
      <c r="B63" s="6" t="s">
        <v>3</v>
      </c>
      <c r="C63" s="13">
        <f aca="true" t="shared" si="28" ref="C63:N63">C19*$P$33</f>
        <v>0</v>
      </c>
      <c r="D63" s="13">
        <f t="shared" si="28"/>
        <v>0</v>
      </c>
      <c r="E63" s="13">
        <f t="shared" si="28"/>
        <v>0</v>
      </c>
      <c r="F63" s="13">
        <f t="shared" si="28"/>
        <v>0</v>
      </c>
      <c r="G63" s="13">
        <f t="shared" si="28"/>
        <v>0</v>
      </c>
      <c r="H63" s="13">
        <f t="shared" si="28"/>
        <v>0</v>
      </c>
      <c r="I63" s="13">
        <f t="shared" si="28"/>
        <v>0</v>
      </c>
      <c r="J63" s="13">
        <f t="shared" si="28"/>
        <v>0</v>
      </c>
      <c r="K63" s="13">
        <f t="shared" si="28"/>
        <v>0</v>
      </c>
      <c r="L63" s="13">
        <f t="shared" si="28"/>
        <v>0</v>
      </c>
      <c r="M63" s="13">
        <f t="shared" si="28"/>
        <v>0</v>
      </c>
      <c r="N63" s="13">
        <f t="shared" si="28"/>
        <v>0</v>
      </c>
      <c r="O63" s="14"/>
    </row>
    <row r="64" spans="1:15" ht="21" hidden="1">
      <c r="A64" s="118"/>
      <c r="B64" s="6" t="s">
        <v>4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</row>
    <row r="65" spans="1:15" ht="21" hidden="1">
      <c r="A65" s="119"/>
      <c r="B65" s="7" t="s">
        <v>5</v>
      </c>
      <c r="C65" s="15">
        <f aca="true" t="shared" si="29" ref="C65:I65">SUM(C62:C64)</f>
        <v>0</v>
      </c>
      <c r="D65" s="15">
        <f t="shared" si="29"/>
        <v>0</v>
      </c>
      <c r="E65" s="15">
        <f t="shared" si="29"/>
        <v>0</v>
      </c>
      <c r="F65" s="15">
        <f t="shared" si="29"/>
        <v>0</v>
      </c>
      <c r="G65" s="15">
        <f t="shared" si="29"/>
        <v>0</v>
      </c>
      <c r="H65" s="15">
        <f t="shared" si="29"/>
        <v>0</v>
      </c>
      <c r="I65" s="15">
        <f t="shared" si="29"/>
        <v>0</v>
      </c>
      <c r="J65" s="15">
        <f>SUM(J62:J64)</f>
        <v>0</v>
      </c>
      <c r="K65" s="15">
        <f>SUM(K62:K64)</f>
        <v>0</v>
      </c>
      <c r="L65" s="15">
        <f>SUM(L62:L64)</f>
        <v>0</v>
      </c>
      <c r="M65" s="15">
        <f>SUM(M62:M64)</f>
        <v>0</v>
      </c>
      <c r="N65" s="15">
        <f>SUM(N62:N64)</f>
        <v>0</v>
      </c>
      <c r="O65" s="11"/>
    </row>
    <row r="66" spans="1:15" ht="21">
      <c r="A66" s="66" t="str">
        <f>A3</f>
        <v>HHJ: 2019</v>
      </c>
      <c r="B66" s="53"/>
      <c r="C66" s="19" t="s">
        <v>15</v>
      </c>
      <c r="D66" s="19" t="s">
        <v>16</v>
      </c>
      <c r="E66" s="19" t="s">
        <v>17</v>
      </c>
      <c r="F66" s="19" t="s">
        <v>18</v>
      </c>
      <c r="G66" s="19" t="s">
        <v>0</v>
      </c>
      <c r="H66" s="19" t="s">
        <v>19</v>
      </c>
      <c r="I66" s="19" t="s">
        <v>20</v>
      </c>
      <c r="J66" s="19" t="s">
        <v>21</v>
      </c>
      <c r="K66" s="19" t="s">
        <v>22</v>
      </c>
      <c r="L66" s="19" t="s">
        <v>23</v>
      </c>
      <c r="M66" s="19" t="s">
        <v>24</v>
      </c>
      <c r="N66" s="19" t="s">
        <v>25</v>
      </c>
      <c r="O66" s="54"/>
    </row>
    <row r="67" spans="3:15" ht="6" customHeight="1">
      <c r="C67" s="12"/>
      <c r="D67" s="12"/>
      <c r="E67" s="17"/>
      <c r="F67" s="12"/>
      <c r="G67" s="12"/>
      <c r="H67" s="12"/>
      <c r="I67" s="12"/>
      <c r="J67" s="12"/>
      <c r="K67" s="17"/>
      <c r="L67" s="17"/>
      <c r="M67" s="12"/>
      <c r="N67" s="12"/>
      <c r="O67" s="12"/>
    </row>
    <row r="68" spans="1:15" ht="24" customHeight="1">
      <c r="A68" s="83" t="s">
        <v>62</v>
      </c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8"/>
    </row>
    <row r="69" spans="1:15" ht="24" customHeight="1">
      <c r="A69" s="67" t="s">
        <v>56</v>
      </c>
      <c r="B69" s="61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31"/>
    </row>
    <row r="70" spans="1:15" ht="18.75">
      <c r="A70" s="37" t="s">
        <v>39</v>
      </c>
      <c r="B70" s="38"/>
      <c r="C70" s="57">
        <f aca="true" t="shared" si="30" ref="C70:N70">IF(C69-C79&gt;0,0,C69-C79)</f>
        <v>0</v>
      </c>
      <c r="D70" s="57">
        <f t="shared" si="30"/>
        <v>0</v>
      </c>
      <c r="E70" s="57">
        <f t="shared" si="30"/>
        <v>0</v>
      </c>
      <c r="F70" s="57">
        <f t="shared" si="30"/>
        <v>0</v>
      </c>
      <c r="G70" s="57">
        <f t="shared" si="30"/>
        <v>0</v>
      </c>
      <c r="H70" s="57">
        <f t="shared" si="30"/>
        <v>0</v>
      </c>
      <c r="I70" s="57">
        <f t="shared" si="30"/>
        <v>0</v>
      </c>
      <c r="J70" s="57">
        <f t="shared" si="30"/>
        <v>0</v>
      </c>
      <c r="K70" s="57">
        <f t="shared" si="30"/>
        <v>0</v>
      </c>
      <c r="L70" s="57">
        <f t="shared" si="30"/>
        <v>0</v>
      </c>
      <c r="M70" s="57">
        <f t="shared" si="30"/>
        <v>0</v>
      </c>
      <c r="N70" s="57">
        <f t="shared" si="30"/>
        <v>0</v>
      </c>
      <c r="O70" s="31"/>
    </row>
    <row r="71" spans="1:15" ht="18.75">
      <c r="A71" s="75" t="s">
        <v>53</v>
      </c>
      <c r="B71" s="38"/>
      <c r="C71" s="76">
        <f>C69*10%</f>
        <v>0</v>
      </c>
      <c r="D71" s="76">
        <f aca="true" t="shared" si="31" ref="D71:N71">D69*10%</f>
        <v>0</v>
      </c>
      <c r="E71" s="76">
        <f t="shared" si="31"/>
        <v>0</v>
      </c>
      <c r="F71" s="76">
        <f t="shared" si="31"/>
        <v>0</v>
      </c>
      <c r="G71" s="76">
        <f t="shared" si="31"/>
        <v>0</v>
      </c>
      <c r="H71" s="76">
        <f t="shared" si="31"/>
        <v>0</v>
      </c>
      <c r="I71" s="76">
        <f t="shared" si="31"/>
        <v>0</v>
      </c>
      <c r="J71" s="76">
        <f t="shared" si="31"/>
        <v>0</v>
      </c>
      <c r="K71" s="76">
        <f t="shared" si="31"/>
        <v>0</v>
      </c>
      <c r="L71" s="76">
        <f t="shared" si="31"/>
        <v>0</v>
      </c>
      <c r="M71" s="76">
        <f t="shared" si="31"/>
        <v>0</v>
      </c>
      <c r="N71" s="76">
        <f t="shared" si="31"/>
        <v>0</v>
      </c>
      <c r="O71" s="31"/>
    </row>
    <row r="72" spans="1:15" ht="24" customHeight="1">
      <c r="A72" s="37"/>
      <c r="B72" s="38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31"/>
    </row>
    <row r="73" spans="1:15" ht="8.25" customHeight="1">
      <c r="A73" s="37"/>
      <c r="B73" s="38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31"/>
    </row>
    <row r="74" spans="1:15" ht="24" customHeight="1">
      <c r="A74" s="37" t="s">
        <v>35</v>
      </c>
      <c r="B74" s="38"/>
      <c r="C74" s="59">
        <f>C61+C57+C65</f>
        <v>0</v>
      </c>
      <c r="D74" s="59">
        <f aca="true" t="shared" si="32" ref="D74:I74">D61+D57+D65</f>
        <v>0</v>
      </c>
      <c r="E74" s="59">
        <f t="shared" si="32"/>
        <v>0</v>
      </c>
      <c r="F74" s="59">
        <f t="shared" si="32"/>
        <v>0</v>
      </c>
      <c r="G74" s="59">
        <f t="shared" si="32"/>
        <v>0</v>
      </c>
      <c r="H74" s="59">
        <f t="shared" si="32"/>
        <v>0</v>
      </c>
      <c r="I74" s="59">
        <f t="shared" si="32"/>
        <v>0</v>
      </c>
      <c r="J74" s="59">
        <f>J61+J57+J65</f>
        <v>0</v>
      </c>
      <c r="K74" s="59">
        <f>K61+K57+K65</f>
        <v>0</v>
      </c>
      <c r="L74" s="59">
        <f>L61+L57+L65</f>
        <v>0</v>
      </c>
      <c r="M74" s="59">
        <f>M61+M57+M65</f>
        <v>0</v>
      </c>
      <c r="N74" s="59">
        <f>N61+N57+N65</f>
        <v>0</v>
      </c>
      <c r="O74" s="31"/>
    </row>
    <row r="75" spans="1:15" ht="18.75">
      <c r="A75" s="37" t="s">
        <v>54</v>
      </c>
      <c r="B75" s="3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31"/>
    </row>
    <row r="76" spans="1:15" s="40" customFormat="1" ht="18.75">
      <c r="A76" s="37" t="s">
        <v>36</v>
      </c>
      <c r="B76" s="38"/>
      <c r="C76" s="58">
        <f aca="true" t="shared" si="33" ref="C76:N76">C75-C74</f>
        <v>0</v>
      </c>
      <c r="D76" s="58">
        <f t="shared" si="33"/>
        <v>0</v>
      </c>
      <c r="E76" s="58">
        <f t="shared" si="33"/>
        <v>0</v>
      </c>
      <c r="F76" s="58">
        <f t="shared" si="33"/>
        <v>0</v>
      </c>
      <c r="G76" s="58">
        <f t="shared" si="33"/>
        <v>0</v>
      </c>
      <c r="H76" s="58">
        <f t="shared" si="33"/>
        <v>0</v>
      </c>
      <c r="I76" s="58">
        <f t="shared" si="33"/>
        <v>0</v>
      </c>
      <c r="J76" s="58">
        <f t="shared" si="33"/>
        <v>0</v>
      </c>
      <c r="K76" s="58">
        <f t="shared" si="33"/>
        <v>0</v>
      </c>
      <c r="L76" s="58">
        <f t="shared" si="33"/>
        <v>0</v>
      </c>
      <c r="M76" s="58">
        <f t="shared" si="33"/>
        <v>0</v>
      </c>
      <c r="N76" s="58">
        <f t="shared" si="33"/>
        <v>0</v>
      </c>
      <c r="O76" s="39"/>
    </row>
    <row r="77" spans="1:15" ht="15" customHeight="1">
      <c r="A77" s="37"/>
      <c r="B77" s="38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87" t="s">
        <v>63</v>
      </c>
    </row>
    <row r="78" spans="1:15" ht="24" customHeight="1">
      <c r="A78" s="37" t="s">
        <v>37</v>
      </c>
      <c r="B78" s="38"/>
      <c r="C78" s="59">
        <f aca="true" t="shared" si="34" ref="C78:I78">C44+C49+C53</f>
        <v>0</v>
      </c>
      <c r="D78" s="59">
        <f t="shared" si="34"/>
        <v>0</v>
      </c>
      <c r="E78" s="59">
        <f t="shared" si="34"/>
        <v>0</v>
      </c>
      <c r="F78" s="59">
        <f t="shared" si="34"/>
        <v>0</v>
      </c>
      <c r="G78" s="59">
        <f t="shared" si="34"/>
        <v>0</v>
      </c>
      <c r="H78" s="59">
        <f t="shared" si="34"/>
        <v>0</v>
      </c>
      <c r="I78" s="59">
        <f t="shared" si="34"/>
        <v>0</v>
      </c>
      <c r="J78" s="59">
        <f>J44+J49+J53</f>
        <v>0</v>
      </c>
      <c r="K78" s="59">
        <f>K44+K49+K53</f>
        <v>0</v>
      </c>
      <c r="L78" s="59">
        <f>L44+L49+L53</f>
        <v>0</v>
      </c>
      <c r="M78" s="59">
        <f>M44+M49+M53</f>
        <v>0</v>
      </c>
      <c r="N78" s="59">
        <f>N44+N49+N53</f>
        <v>0</v>
      </c>
      <c r="O78" s="84">
        <f>SUM(C78:N78)</f>
        <v>0</v>
      </c>
    </row>
    <row r="79" spans="1:15" ht="18.75">
      <c r="A79" s="37" t="s">
        <v>55</v>
      </c>
      <c r="B79" s="38"/>
      <c r="C79" s="99">
        <f>C155</f>
        <v>0</v>
      </c>
      <c r="D79" s="99">
        <f aca="true" t="shared" si="35" ref="D79:N79">D155</f>
        <v>0</v>
      </c>
      <c r="E79" s="99">
        <f t="shared" si="35"/>
        <v>0</v>
      </c>
      <c r="F79" s="99">
        <f t="shared" si="35"/>
        <v>0</v>
      </c>
      <c r="G79" s="99">
        <f t="shared" si="35"/>
        <v>0</v>
      </c>
      <c r="H79" s="99">
        <f t="shared" si="35"/>
        <v>0</v>
      </c>
      <c r="I79" s="99">
        <f t="shared" si="35"/>
        <v>0</v>
      </c>
      <c r="J79" s="99">
        <f t="shared" si="35"/>
        <v>0</v>
      </c>
      <c r="K79" s="99">
        <f t="shared" si="35"/>
        <v>0</v>
      </c>
      <c r="L79" s="99">
        <f t="shared" si="35"/>
        <v>0</v>
      </c>
      <c r="M79" s="99">
        <f t="shared" si="35"/>
        <v>0</v>
      </c>
      <c r="N79" s="99">
        <f t="shared" si="35"/>
        <v>0</v>
      </c>
      <c r="O79" s="85">
        <f>SUM(C79:N79)</f>
        <v>0</v>
      </c>
    </row>
    <row r="80" spans="1:15" ht="18.75">
      <c r="A80" s="37" t="s">
        <v>38</v>
      </c>
      <c r="B80" s="38"/>
      <c r="C80" s="58">
        <f aca="true" t="shared" si="36" ref="C80:I80">C79-C78</f>
        <v>0</v>
      </c>
      <c r="D80" s="58">
        <f t="shared" si="36"/>
        <v>0</v>
      </c>
      <c r="E80" s="58">
        <f t="shared" si="36"/>
        <v>0</v>
      </c>
      <c r="F80" s="58">
        <f t="shared" si="36"/>
        <v>0</v>
      </c>
      <c r="G80" s="58">
        <f t="shared" si="36"/>
        <v>0</v>
      </c>
      <c r="H80" s="58">
        <f t="shared" si="36"/>
        <v>0</v>
      </c>
      <c r="I80" s="58">
        <f t="shared" si="36"/>
        <v>0</v>
      </c>
      <c r="J80" s="58">
        <f>J79-J78</f>
        <v>0</v>
      </c>
      <c r="K80" s="58">
        <f>K79-K78</f>
        <v>0</v>
      </c>
      <c r="L80" s="58">
        <f>L79-L78</f>
        <v>0</v>
      </c>
      <c r="M80" s="58">
        <f>M79-M78</f>
        <v>0</v>
      </c>
      <c r="N80" s="58">
        <f>N79-N78</f>
        <v>0</v>
      </c>
      <c r="O80" s="86">
        <f>SUM(C80:N80)</f>
        <v>0</v>
      </c>
    </row>
    <row r="81" spans="1:15" ht="8.25" customHeight="1">
      <c r="A81" s="37"/>
      <c r="B81" s="38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31"/>
    </row>
    <row r="82" spans="1:15" ht="18.75">
      <c r="A82" s="35" t="s">
        <v>58</v>
      </c>
      <c r="B82" s="36"/>
      <c r="C82" s="68">
        <f>C76/(((0.07*50)*1.15)/39)</f>
        <v>0</v>
      </c>
      <c r="D82" s="68">
        <f aca="true" t="shared" si="37" ref="D82:N82">D76/(((0.07*50)*1.15)/39)</f>
        <v>0</v>
      </c>
      <c r="E82" s="68">
        <f t="shared" si="37"/>
        <v>0</v>
      </c>
      <c r="F82" s="68">
        <f t="shared" si="37"/>
        <v>0</v>
      </c>
      <c r="G82" s="68">
        <f t="shared" si="37"/>
        <v>0</v>
      </c>
      <c r="H82" s="68">
        <f t="shared" si="37"/>
        <v>0</v>
      </c>
      <c r="I82" s="68">
        <f t="shared" si="37"/>
        <v>0</v>
      </c>
      <c r="J82" s="68">
        <f t="shared" si="37"/>
        <v>0</v>
      </c>
      <c r="K82" s="68">
        <f t="shared" si="37"/>
        <v>0</v>
      </c>
      <c r="L82" s="68">
        <f t="shared" si="37"/>
        <v>0</v>
      </c>
      <c r="M82" s="68">
        <f t="shared" si="37"/>
        <v>0</v>
      </c>
      <c r="N82" s="69">
        <f t="shared" si="37"/>
        <v>0</v>
      </c>
      <c r="O82" s="31"/>
    </row>
    <row r="83" spans="1:15" ht="18.75">
      <c r="A83" s="41" t="s">
        <v>59</v>
      </c>
      <c r="B83" s="42"/>
      <c r="C83" s="60">
        <f>C80/(((0.07*50)*1.15)/39)</f>
        <v>0</v>
      </c>
      <c r="D83" s="60">
        <f aca="true" t="shared" si="38" ref="D83:N83">D80/(((0.07*50)*1.15)/39)</f>
        <v>0</v>
      </c>
      <c r="E83" s="60">
        <f t="shared" si="38"/>
        <v>0</v>
      </c>
      <c r="F83" s="60">
        <f t="shared" si="38"/>
        <v>0</v>
      </c>
      <c r="G83" s="60">
        <f t="shared" si="38"/>
        <v>0</v>
      </c>
      <c r="H83" s="60">
        <f t="shared" si="38"/>
        <v>0</v>
      </c>
      <c r="I83" s="60">
        <f t="shared" si="38"/>
        <v>0</v>
      </c>
      <c r="J83" s="60">
        <f t="shared" si="38"/>
        <v>0</v>
      </c>
      <c r="K83" s="60">
        <f t="shared" si="38"/>
        <v>0</v>
      </c>
      <c r="L83" s="60">
        <f t="shared" si="38"/>
        <v>0</v>
      </c>
      <c r="M83" s="60">
        <f t="shared" si="38"/>
        <v>0</v>
      </c>
      <c r="N83" s="70">
        <f t="shared" si="38"/>
        <v>0</v>
      </c>
      <c r="O83" s="31"/>
    </row>
    <row r="84" spans="1:15" ht="18.75">
      <c r="A84" s="35" t="s">
        <v>60</v>
      </c>
      <c r="B84" s="36"/>
      <c r="C84" s="68">
        <f aca="true" t="shared" si="39" ref="C84:N84">C76/(((0.2*50)*1.15)/39)</f>
        <v>0</v>
      </c>
      <c r="D84" s="68">
        <f t="shared" si="39"/>
        <v>0</v>
      </c>
      <c r="E84" s="68">
        <f t="shared" si="39"/>
        <v>0</v>
      </c>
      <c r="F84" s="68">
        <f t="shared" si="39"/>
        <v>0</v>
      </c>
      <c r="G84" s="68">
        <f t="shared" si="39"/>
        <v>0</v>
      </c>
      <c r="H84" s="68">
        <f t="shared" si="39"/>
        <v>0</v>
      </c>
      <c r="I84" s="68">
        <f t="shared" si="39"/>
        <v>0</v>
      </c>
      <c r="J84" s="68">
        <f t="shared" si="39"/>
        <v>0</v>
      </c>
      <c r="K84" s="68">
        <f t="shared" si="39"/>
        <v>0</v>
      </c>
      <c r="L84" s="68">
        <f t="shared" si="39"/>
        <v>0</v>
      </c>
      <c r="M84" s="68">
        <f t="shared" si="39"/>
        <v>0</v>
      </c>
      <c r="N84" s="69">
        <f t="shared" si="39"/>
        <v>0</v>
      </c>
      <c r="O84" s="31"/>
    </row>
    <row r="85" spans="1:15" ht="18.75">
      <c r="A85" s="41" t="s">
        <v>61</v>
      </c>
      <c r="B85" s="42"/>
      <c r="C85" s="60">
        <f aca="true" t="shared" si="40" ref="C85:N85">C80/(((0.2*50)*1.15)/39)</f>
        <v>0</v>
      </c>
      <c r="D85" s="60">
        <f t="shared" si="40"/>
        <v>0</v>
      </c>
      <c r="E85" s="60">
        <f t="shared" si="40"/>
        <v>0</v>
      </c>
      <c r="F85" s="60">
        <f t="shared" si="40"/>
        <v>0</v>
      </c>
      <c r="G85" s="60">
        <f t="shared" si="40"/>
        <v>0</v>
      </c>
      <c r="H85" s="60">
        <f t="shared" si="40"/>
        <v>0</v>
      </c>
      <c r="I85" s="60">
        <f t="shared" si="40"/>
        <v>0</v>
      </c>
      <c r="J85" s="60">
        <f t="shared" si="40"/>
        <v>0</v>
      </c>
      <c r="K85" s="60">
        <f t="shared" si="40"/>
        <v>0</v>
      </c>
      <c r="L85" s="60">
        <f t="shared" si="40"/>
        <v>0</v>
      </c>
      <c r="M85" s="60">
        <f t="shared" si="40"/>
        <v>0</v>
      </c>
      <c r="N85" s="70">
        <f t="shared" si="40"/>
        <v>0</v>
      </c>
      <c r="O85" s="32"/>
    </row>
    <row r="86" spans="17:20" ht="15">
      <c r="Q86" s="51"/>
      <c r="R86" s="51"/>
      <c r="S86" s="51"/>
      <c r="T86" s="51"/>
    </row>
    <row r="87" spans="1:17" ht="15.75">
      <c r="A87" s="77" t="s">
        <v>57</v>
      </c>
      <c r="C87" s="109">
        <f>C79-C75</f>
        <v>0</v>
      </c>
      <c r="D87" s="109">
        <f aca="true" t="shared" si="41" ref="D87:N87">D79-D75</f>
        <v>0</v>
      </c>
      <c r="E87" s="109">
        <f t="shared" si="41"/>
        <v>0</v>
      </c>
      <c r="F87" s="109">
        <f t="shared" si="41"/>
        <v>0</v>
      </c>
      <c r="G87" s="109">
        <f t="shared" si="41"/>
        <v>0</v>
      </c>
      <c r="H87" s="109">
        <f t="shared" si="41"/>
        <v>0</v>
      </c>
      <c r="I87" s="109">
        <f t="shared" si="41"/>
        <v>0</v>
      </c>
      <c r="J87" s="109">
        <f t="shared" si="41"/>
        <v>0</v>
      </c>
      <c r="K87" s="109">
        <f t="shared" si="41"/>
        <v>0</v>
      </c>
      <c r="L87" s="109">
        <f t="shared" si="41"/>
        <v>0</v>
      </c>
      <c r="M87" s="109">
        <f t="shared" si="41"/>
        <v>0</v>
      </c>
      <c r="N87" s="109">
        <f t="shared" si="41"/>
        <v>0</v>
      </c>
      <c r="P87" s="101" t="s">
        <v>78</v>
      </c>
      <c r="Q87" s="101" t="s">
        <v>79</v>
      </c>
    </row>
    <row r="88" spans="1:17" ht="15">
      <c r="A88" s="80" t="s">
        <v>64</v>
      </c>
      <c r="C88" s="62">
        <f>(C78-C75)*$Q$89</f>
        <v>0</v>
      </c>
      <c r="D88" s="62">
        <f aca="true" t="shared" si="42" ref="D88:N88">(D78-D75)*$Q$89</f>
        <v>0</v>
      </c>
      <c r="E88" s="62">
        <f t="shared" si="42"/>
        <v>0</v>
      </c>
      <c r="F88" s="62">
        <f t="shared" si="42"/>
        <v>0</v>
      </c>
      <c r="G88" s="62">
        <f t="shared" si="42"/>
        <v>0</v>
      </c>
      <c r="H88" s="62">
        <f t="shared" si="42"/>
        <v>0</v>
      </c>
      <c r="I88" s="62">
        <f t="shared" si="42"/>
        <v>0</v>
      </c>
      <c r="J88" s="62">
        <f t="shared" si="42"/>
        <v>0</v>
      </c>
      <c r="K88" s="62">
        <f t="shared" si="42"/>
        <v>0</v>
      </c>
      <c r="L88" s="62">
        <f t="shared" si="42"/>
        <v>0</v>
      </c>
      <c r="M88" s="62">
        <f t="shared" si="42"/>
        <v>0</v>
      </c>
      <c r="N88" s="62">
        <f t="shared" si="42"/>
        <v>0</v>
      </c>
      <c r="P88" s="102">
        <f>38000*1.0302</f>
        <v>39147.6</v>
      </c>
      <c r="Q88" s="108">
        <f>P88/12.75</f>
        <v>3070.4</v>
      </c>
    </row>
    <row r="89" spans="1:17" ht="15">
      <c r="A89" s="80" t="s">
        <v>65</v>
      </c>
      <c r="C89" s="63">
        <f>(C79-C75)*$Q$88*-1</f>
        <v>0</v>
      </c>
      <c r="D89" s="63">
        <f aca="true" t="shared" si="43" ref="D89:N89">(D79-D75)*$Q$88*-1</f>
        <v>0</v>
      </c>
      <c r="E89" s="63">
        <f t="shared" si="43"/>
        <v>0</v>
      </c>
      <c r="F89" s="63">
        <f t="shared" si="43"/>
        <v>0</v>
      </c>
      <c r="G89" s="63">
        <f t="shared" si="43"/>
        <v>0</v>
      </c>
      <c r="H89" s="63">
        <f t="shared" si="43"/>
        <v>0</v>
      </c>
      <c r="I89" s="63">
        <f t="shared" si="43"/>
        <v>0</v>
      </c>
      <c r="J89" s="63">
        <f t="shared" si="43"/>
        <v>0</v>
      </c>
      <c r="K89" s="63">
        <f t="shared" si="43"/>
        <v>0</v>
      </c>
      <c r="L89" s="63">
        <f t="shared" si="43"/>
        <v>0</v>
      </c>
      <c r="M89" s="63">
        <f t="shared" si="43"/>
        <v>0</v>
      </c>
      <c r="N89" s="63">
        <f t="shared" si="43"/>
        <v>0</v>
      </c>
      <c r="P89" s="102">
        <f>54296.92*1.0302</f>
        <v>55936.686984</v>
      </c>
      <c r="Q89" s="108">
        <f>P89/12.75</f>
        <v>4387.191136</v>
      </c>
    </row>
    <row r="90" spans="1:15" ht="15">
      <c r="A90" s="78" t="s">
        <v>74</v>
      </c>
      <c r="C90" s="64">
        <f>SUM(C88:C89)</f>
        <v>0</v>
      </c>
      <c r="D90" s="64">
        <f aca="true" t="shared" si="44" ref="D90:N90">SUM(D88:D89)</f>
        <v>0</v>
      </c>
      <c r="E90" s="64">
        <f t="shared" si="44"/>
        <v>0</v>
      </c>
      <c r="F90" s="64">
        <f t="shared" si="44"/>
        <v>0</v>
      </c>
      <c r="G90" s="64">
        <f t="shared" si="44"/>
        <v>0</v>
      </c>
      <c r="H90" s="64">
        <f t="shared" si="44"/>
        <v>0</v>
      </c>
      <c r="I90" s="64">
        <f t="shared" si="44"/>
        <v>0</v>
      </c>
      <c r="J90" s="64">
        <f t="shared" si="44"/>
        <v>0</v>
      </c>
      <c r="K90" s="64">
        <f t="shared" si="44"/>
        <v>0</v>
      </c>
      <c r="L90" s="64">
        <f t="shared" si="44"/>
        <v>0</v>
      </c>
      <c r="M90" s="64">
        <f t="shared" si="44"/>
        <v>0</v>
      </c>
      <c r="N90" s="64">
        <f t="shared" si="44"/>
        <v>0</v>
      </c>
      <c r="O90" s="65">
        <f>SUM(C90:N90)</f>
        <v>0</v>
      </c>
    </row>
    <row r="91" spans="1:15" ht="47.25" customHeight="1">
      <c r="A91" s="78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79"/>
    </row>
    <row r="92" spans="1:15" ht="21">
      <c r="A92" s="78"/>
      <c r="C92" s="19" t="s">
        <v>15</v>
      </c>
      <c r="D92" s="19" t="s">
        <v>16</v>
      </c>
      <c r="E92" s="19" t="s">
        <v>17</v>
      </c>
      <c r="F92" s="19" t="s">
        <v>18</v>
      </c>
      <c r="G92" s="19" t="s">
        <v>0</v>
      </c>
      <c r="H92" s="19" t="s">
        <v>19</v>
      </c>
      <c r="I92" s="19" t="s">
        <v>20</v>
      </c>
      <c r="J92" s="19" t="s">
        <v>21</v>
      </c>
      <c r="K92" s="19" t="s">
        <v>22</v>
      </c>
      <c r="L92" s="19" t="s">
        <v>23</v>
      </c>
      <c r="M92" s="19" t="s">
        <v>24</v>
      </c>
      <c r="N92" s="19" t="s">
        <v>25</v>
      </c>
      <c r="O92" s="79"/>
    </row>
    <row r="93" spans="1:15" ht="15">
      <c r="A93" s="91" t="s">
        <v>75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79"/>
    </row>
    <row r="94" spans="1:15" ht="15">
      <c r="A94" s="94"/>
      <c r="B94" s="100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79"/>
    </row>
    <row r="95" spans="1:15" ht="15">
      <c r="A95" s="94"/>
      <c r="B95" s="100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79"/>
    </row>
    <row r="96" spans="1:14" ht="15">
      <c r="A96" s="94"/>
      <c r="B96" s="100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1:14" ht="15">
      <c r="A97" s="94"/>
      <c r="B97" s="100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1:14" ht="15">
      <c r="A98" s="94"/>
      <c r="B98" s="100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1:14" ht="15">
      <c r="A99" s="94"/>
      <c r="B99" s="100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1:14" ht="15">
      <c r="A100" s="94"/>
      <c r="B100" s="100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1:14" ht="15">
      <c r="A101" s="94"/>
      <c r="B101" s="100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1:14" ht="15">
      <c r="A102" s="94"/>
      <c r="B102" s="100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1:14" ht="15">
      <c r="A103" s="94"/>
      <c r="B103" s="100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1:14" ht="15">
      <c r="A104" s="94"/>
      <c r="B104" s="100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1:14" ht="15">
      <c r="A105" s="94"/>
      <c r="B105" s="100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1:14" ht="15">
      <c r="A106" s="94"/>
      <c r="B106" s="100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1:14" ht="15">
      <c r="A107" s="94"/>
      <c r="B107" s="100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1:14" ht="15">
      <c r="A108" s="94"/>
      <c r="B108" s="100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1:14" ht="15">
      <c r="A109" s="94"/>
      <c r="B109" s="100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1:14" ht="15">
      <c r="A110" s="94"/>
      <c r="B110" s="100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1:14" ht="15">
      <c r="A111" s="94"/>
      <c r="B111" s="100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1:14" ht="15">
      <c r="A112" s="94"/>
      <c r="B112" s="100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1:14" ht="15">
      <c r="A113" s="94"/>
      <c r="B113" s="100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1:14" ht="15">
      <c r="A114" s="94"/>
      <c r="B114" s="100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1:15" ht="15">
      <c r="A115" s="94"/>
      <c r="B115" s="10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6"/>
    </row>
    <row r="116" spans="1:15" ht="15">
      <c r="A116" s="94"/>
      <c r="B116" s="10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6"/>
    </row>
    <row r="117" spans="1:15" ht="15">
      <c r="A117" s="94"/>
      <c r="B117" s="10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6"/>
    </row>
    <row r="118" spans="1:15" ht="15">
      <c r="A118" s="94"/>
      <c r="B118" s="10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6"/>
    </row>
    <row r="119" spans="1:15" ht="15">
      <c r="A119" s="94"/>
      <c r="B119" s="10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6"/>
    </row>
    <row r="120" spans="1:15" ht="15">
      <c r="A120" s="94"/>
      <c r="B120" s="10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6"/>
    </row>
    <row r="121" spans="1:15" ht="15">
      <c r="A121" s="94"/>
      <c r="B121" s="10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6"/>
    </row>
    <row r="122" spans="1:15" ht="15">
      <c r="A122" s="94"/>
      <c r="B122" s="10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6"/>
    </row>
    <row r="123" spans="2:14" ht="15">
      <c r="B123" s="96" t="s">
        <v>67</v>
      </c>
      <c r="C123" s="90">
        <f>C94+C95+C96+C97+C98+C99+C100+C101+C102+C103+C104+C105+C106+C107+C108+C109+C110+C111+C112+C113+C114+C115+C116+C117+C118+C119+C120+C121+C122</f>
        <v>0</v>
      </c>
      <c r="D123" s="90">
        <f aca="true" t="shared" si="45" ref="D123:N123">D94+D95+D96+D97+D98+D99+D100+D101+D102+D103+D104+D105+D106+D107+D108+D109+D110+D111+D112+D113+D114+D115+D116+D117+D118+D119+D120+D121+D122</f>
        <v>0</v>
      </c>
      <c r="E123" s="90">
        <f t="shared" si="45"/>
        <v>0</v>
      </c>
      <c r="F123" s="90">
        <f t="shared" si="45"/>
        <v>0</v>
      </c>
      <c r="G123" s="90">
        <f t="shared" si="45"/>
        <v>0</v>
      </c>
      <c r="H123" s="90">
        <f t="shared" si="45"/>
        <v>0</v>
      </c>
      <c r="I123" s="90">
        <f t="shared" si="45"/>
        <v>0</v>
      </c>
      <c r="J123" s="90">
        <f t="shared" si="45"/>
        <v>0</v>
      </c>
      <c r="K123" s="90">
        <f t="shared" si="45"/>
        <v>0</v>
      </c>
      <c r="L123" s="90">
        <f t="shared" si="45"/>
        <v>0</v>
      </c>
      <c r="M123" s="90">
        <f t="shared" si="45"/>
        <v>0</v>
      </c>
      <c r="N123" s="90">
        <f t="shared" si="45"/>
        <v>0</v>
      </c>
    </row>
    <row r="125" spans="1:14" ht="15">
      <c r="A125" s="91" t="s">
        <v>66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</row>
    <row r="126" spans="1:14" ht="15">
      <c r="A126" s="78">
        <f>A94</f>
        <v>0</v>
      </c>
      <c r="C126" s="89">
        <f aca="true" t="shared" si="46" ref="C126:N126">C94/39</f>
        <v>0</v>
      </c>
      <c r="D126" s="89">
        <f t="shared" si="46"/>
        <v>0</v>
      </c>
      <c r="E126" s="89">
        <f t="shared" si="46"/>
        <v>0</v>
      </c>
      <c r="F126" s="89">
        <f t="shared" si="46"/>
        <v>0</v>
      </c>
      <c r="G126" s="89">
        <f t="shared" si="46"/>
        <v>0</v>
      </c>
      <c r="H126" s="89">
        <f t="shared" si="46"/>
        <v>0</v>
      </c>
      <c r="I126" s="89">
        <f t="shared" si="46"/>
        <v>0</v>
      </c>
      <c r="J126" s="89">
        <f t="shared" si="46"/>
        <v>0</v>
      </c>
      <c r="K126" s="89">
        <f t="shared" si="46"/>
        <v>0</v>
      </c>
      <c r="L126" s="89">
        <f t="shared" si="46"/>
        <v>0</v>
      </c>
      <c r="M126" s="89">
        <f t="shared" si="46"/>
        <v>0</v>
      </c>
      <c r="N126" s="89">
        <f t="shared" si="46"/>
        <v>0</v>
      </c>
    </row>
    <row r="127" spans="1:14" ht="15">
      <c r="A127" s="78">
        <f>A95</f>
        <v>0</v>
      </c>
      <c r="C127" s="89">
        <f aca="true" t="shared" si="47" ref="C127:N127">C95/39</f>
        <v>0</v>
      </c>
      <c r="D127" s="89">
        <f t="shared" si="47"/>
        <v>0</v>
      </c>
      <c r="E127" s="89">
        <f t="shared" si="47"/>
        <v>0</v>
      </c>
      <c r="F127" s="89">
        <f t="shared" si="47"/>
        <v>0</v>
      </c>
      <c r="G127" s="89">
        <f t="shared" si="47"/>
        <v>0</v>
      </c>
      <c r="H127" s="89">
        <f t="shared" si="47"/>
        <v>0</v>
      </c>
      <c r="I127" s="89">
        <f t="shared" si="47"/>
        <v>0</v>
      </c>
      <c r="J127" s="89">
        <f t="shared" si="47"/>
        <v>0</v>
      </c>
      <c r="K127" s="89">
        <f t="shared" si="47"/>
        <v>0</v>
      </c>
      <c r="L127" s="89">
        <f t="shared" si="47"/>
        <v>0</v>
      </c>
      <c r="M127" s="89">
        <f t="shared" si="47"/>
        <v>0</v>
      </c>
      <c r="N127" s="89">
        <f t="shared" si="47"/>
        <v>0</v>
      </c>
    </row>
    <row r="128" spans="1:14" ht="15">
      <c r="A128" s="78">
        <f>A96</f>
        <v>0</v>
      </c>
      <c r="C128" s="89">
        <f aca="true" t="shared" si="48" ref="C128:N128">C96/39</f>
        <v>0</v>
      </c>
      <c r="D128" s="89">
        <f t="shared" si="48"/>
        <v>0</v>
      </c>
      <c r="E128" s="89">
        <f t="shared" si="48"/>
        <v>0</v>
      </c>
      <c r="F128" s="89">
        <f t="shared" si="48"/>
        <v>0</v>
      </c>
      <c r="G128" s="89">
        <f t="shared" si="48"/>
        <v>0</v>
      </c>
      <c r="H128" s="89">
        <f t="shared" si="48"/>
        <v>0</v>
      </c>
      <c r="I128" s="89">
        <f t="shared" si="48"/>
        <v>0</v>
      </c>
      <c r="J128" s="89">
        <f t="shared" si="48"/>
        <v>0</v>
      </c>
      <c r="K128" s="89">
        <f t="shared" si="48"/>
        <v>0</v>
      </c>
      <c r="L128" s="89">
        <f t="shared" si="48"/>
        <v>0</v>
      </c>
      <c r="M128" s="89">
        <f t="shared" si="48"/>
        <v>0</v>
      </c>
      <c r="N128" s="89">
        <f t="shared" si="48"/>
        <v>0</v>
      </c>
    </row>
    <row r="129" spans="1:14" ht="15">
      <c r="A129" s="78">
        <f aca="true" t="shared" si="49" ref="A129:A154">A97</f>
        <v>0</v>
      </c>
      <c r="C129" s="89">
        <f aca="true" t="shared" si="50" ref="C129:C147">C97/39</f>
        <v>0</v>
      </c>
      <c r="D129" s="89">
        <f aca="true" t="shared" si="51" ref="D129:N129">D97/39</f>
        <v>0</v>
      </c>
      <c r="E129" s="89">
        <f t="shared" si="51"/>
        <v>0</v>
      </c>
      <c r="F129" s="89">
        <f t="shared" si="51"/>
        <v>0</v>
      </c>
      <c r="G129" s="89">
        <f t="shared" si="51"/>
        <v>0</v>
      </c>
      <c r="H129" s="89">
        <f t="shared" si="51"/>
        <v>0</v>
      </c>
      <c r="I129" s="89">
        <f t="shared" si="51"/>
        <v>0</v>
      </c>
      <c r="J129" s="89">
        <f t="shared" si="51"/>
        <v>0</v>
      </c>
      <c r="K129" s="89">
        <f t="shared" si="51"/>
        <v>0</v>
      </c>
      <c r="L129" s="89">
        <f t="shared" si="51"/>
        <v>0</v>
      </c>
      <c r="M129" s="89">
        <f t="shared" si="51"/>
        <v>0</v>
      </c>
      <c r="N129" s="89">
        <f t="shared" si="51"/>
        <v>0</v>
      </c>
    </row>
    <row r="130" spans="1:14" ht="15">
      <c r="A130" s="78">
        <f t="shared" si="49"/>
        <v>0</v>
      </c>
      <c r="C130" s="89">
        <f t="shared" si="50"/>
        <v>0</v>
      </c>
      <c r="D130" s="89">
        <f aca="true" t="shared" si="52" ref="D130:N130">D98/39</f>
        <v>0</v>
      </c>
      <c r="E130" s="89">
        <f t="shared" si="52"/>
        <v>0</v>
      </c>
      <c r="F130" s="89">
        <f t="shared" si="52"/>
        <v>0</v>
      </c>
      <c r="G130" s="89">
        <f t="shared" si="52"/>
        <v>0</v>
      </c>
      <c r="H130" s="89">
        <f t="shared" si="52"/>
        <v>0</v>
      </c>
      <c r="I130" s="89">
        <f t="shared" si="52"/>
        <v>0</v>
      </c>
      <c r="J130" s="89">
        <f t="shared" si="52"/>
        <v>0</v>
      </c>
      <c r="K130" s="89">
        <f t="shared" si="52"/>
        <v>0</v>
      </c>
      <c r="L130" s="89">
        <f t="shared" si="52"/>
        <v>0</v>
      </c>
      <c r="M130" s="89">
        <f t="shared" si="52"/>
        <v>0</v>
      </c>
      <c r="N130" s="89">
        <f t="shared" si="52"/>
        <v>0</v>
      </c>
    </row>
    <row r="131" spans="1:14" ht="15">
      <c r="A131" s="78">
        <f t="shared" si="49"/>
        <v>0</v>
      </c>
      <c r="C131" s="89">
        <f t="shared" si="50"/>
        <v>0</v>
      </c>
      <c r="D131" s="89">
        <f aca="true" t="shared" si="53" ref="D131:N131">D99/39</f>
        <v>0</v>
      </c>
      <c r="E131" s="89">
        <f t="shared" si="53"/>
        <v>0</v>
      </c>
      <c r="F131" s="89">
        <f t="shared" si="53"/>
        <v>0</v>
      </c>
      <c r="G131" s="89">
        <f t="shared" si="53"/>
        <v>0</v>
      </c>
      <c r="H131" s="89">
        <f t="shared" si="53"/>
        <v>0</v>
      </c>
      <c r="I131" s="89">
        <f t="shared" si="53"/>
        <v>0</v>
      </c>
      <c r="J131" s="89">
        <f t="shared" si="53"/>
        <v>0</v>
      </c>
      <c r="K131" s="89">
        <f t="shared" si="53"/>
        <v>0</v>
      </c>
      <c r="L131" s="89">
        <f t="shared" si="53"/>
        <v>0</v>
      </c>
      <c r="M131" s="89">
        <f t="shared" si="53"/>
        <v>0</v>
      </c>
      <c r="N131" s="89">
        <f t="shared" si="53"/>
        <v>0</v>
      </c>
    </row>
    <row r="132" spans="1:14" ht="15">
      <c r="A132" s="78">
        <f t="shared" si="49"/>
        <v>0</v>
      </c>
      <c r="C132" s="89">
        <f t="shared" si="50"/>
        <v>0</v>
      </c>
      <c r="D132" s="89">
        <f aca="true" t="shared" si="54" ref="D132:N132">D100/39</f>
        <v>0</v>
      </c>
      <c r="E132" s="89">
        <f t="shared" si="54"/>
        <v>0</v>
      </c>
      <c r="F132" s="89">
        <f t="shared" si="54"/>
        <v>0</v>
      </c>
      <c r="G132" s="89">
        <f t="shared" si="54"/>
        <v>0</v>
      </c>
      <c r="H132" s="89">
        <f t="shared" si="54"/>
        <v>0</v>
      </c>
      <c r="I132" s="89">
        <f t="shared" si="54"/>
        <v>0</v>
      </c>
      <c r="J132" s="89">
        <f t="shared" si="54"/>
        <v>0</v>
      </c>
      <c r="K132" s="89">
        <f t="shared" si="54"/>
        <v>0</v>
      </c>
      <c r="L132" s="89">
        <f t="shared" si="54"/>
        <v>0</v>
      </c>
      <c r="M132" s="89">
        <f t="shared" si="54"/>
        <v>0</v>
      </c>
      <c r="N132" s="89">
        <f t="shared" si="54"/>
        <v>0</v>
      </c>
    </row>
    <row r="133" spans="1:14" ht="15">
      <c r="A133" s="78">
        <f t="shared" si="49"/>
        <v>0</v>
      </c>
      <c r="C133" s="89">
        <f t="shared" si="50"/>
        <v>0</v>
      </c>
      <c r="D133" s="89">
        <f aca="true" t="shared" si="55" ref="D133:N133">D101/39</f>
        <v>0</v>
      </c>
      <c r="E133" s="89">
        <f t="shared" si="55"/>
        <v>0</v>
      </c>
      <c r="F133" s="89">
        <f t="shared" si="55"/>
        <v>0</v>
      </c>
      <c r="G133" s="89">
        <f t="shared" si="55"/>
        <v>0</v>
      </c>
      <c r="H133" s="89">
        <f t="shared" si="55"/>
        <v>0</v>
      </c>
      <c r="I133" s="89">
        <f t="shared" si="55"/>
        <v>0</v>
      </c>
      <c r="J133" s="89">
        <f t="shared" si="55"/>
        <v>0</v>
      </c>
      <c r="K133" s="89">
        <f t="shared" si="55"/>
        <v>0</v>
      </c>
      <c r="L133" s="89">
        <f t="shared" si="55"/>
        <v>0</v>
      </c>
      <c r="M133" s="89">
        <f t="shared" si="55"/>
        <v>0</v>
      </c>
      <c r="N133" s="89">
        <f t="shared" si="55"/>
        <v>0</v>
      </c>
    </row>
    <row r="134" spans="1:14" ht="15">
      <c r="A134" s="78">
        <f t="shared" si="49"/>
        <v>0</v>
      </c>
      <c r="C134" s="89">
        <f t="shared" si="50"/>
        <v>0</v>
      </c>
      <c r="D134" s="89">
        <f aca="true" t="shared" si="56" ref="D134:N134">D102/39</f>
        <v>0</v>
      </c>
      <c r="E134" s="89">
        <f t="shared" si="56"/>
        <v>0</v>
      </c>
      <c r="F134" s="89">
        <f t="shared" si="56"/>
        <v>0</v>
      </c>
      <c r="G134" s="89">
        <f t="shared" si="56"/>
        <v>0</v>
      </c>
      <c r="H134" s="89">
        <f t="shared" si="56"/>
        <v>0</v>
      </c>
      <c r="I134" s="89">
        <f t="shared" si="56"/>
        <v>0</v>
      </c>
      <c r="J134" s="89">
        <f t="shared" si="56"/>
        <v>0</v>
      </c>
      <c r="K134" s="89">
        <f t="shared" si="56"/>
        <v>0</v>
      </c>
      <c r="L134" s="89">
        <f t="shared" si="56"/>
        <v>0</v>
      </c>
      <c r="M134" s="89">
        <f t="shared" si="56"/>
        <v>0</v>
      </c>
      <c r="N134" s="89">
        <f t="shared" si="56"/>
        <v>0</v>
      </c>
    </row>
    <row r="135" spans="1:14" ht="15">
      <c r="A135" s="78">
        <f t="shared" si="49"/>
        <v>0</v>
      </c>
      <c r="C135" s="89">
        <f t="shared" si="50"/>
        <v>0</v>
      </c>
      <c r="D135" s="89">
        <f aca="true" t="shared" si="57" ref="D135:N135">D103/39</f>
        <v>0</v>
      </c>
      <c r="E135" s="89">
        <f t="shared" si="57"/>
        <v>0</v>
      </c>
      <c r="F135" s="89">
        <f t="shared" si="57"/>
        <v>0</v>
      </c>
      <c r="G135" s="89">
        <f t="shared" si="57"/>
        <v>0</v>
      </c>
      <c r="H135" s="89">
        <f t="shared" si="57"/>
        <v>0</v>
      </c>
      <c r="I135" s="89">
        <f t="shared" si="57"/>
        <v>0</v>
      </c>
      <c r="J135" s="89">
        <f t="shared" si="57"/>
        <v>0</v>
      </c>
      <c r="K135" s="89">
        <f t="shared" si="57"/>
        <v>0</v>
      </c>
      <c r="L135" s="89">
        <f t="shared" si="57"/>
        <v>0</v>
      </c>
      <c r="M135" s="89">
        <f t="shared" si="57"/>
        <v>0</v>
      </c>
      <c r="N135" s="89">
        <f t="shared" si="57"/>
        <v>0</v>
      </c>
    </row>
    <row r="136" spans="1:14" ht="15">
      <c r="A136" s="78">
        <f t="shared" si="49"/>
        <v>0</v>
      </c>
      <c r="C136" s="89">
        <f t="shared" si="50"/>
        <v>0</v>
      </c>
      <c r="D136" s="89">
        <f aca="true" t="shared" si="58" ref="D136:N136">D104/39</f>
        <v>0</v>
      </c>
      <c r="E136" s="89">
        <f t="shared" si="58"/>
        <v>0</v>
      </c>
      <c r="F136" s="89">
        <f t="shared" si="58"/>
        <v>0</v>
      </c>
      <c r="G136" s="89">
        <f t="shared" si="58"/>
        <v>0</v>
      </c>
      <c r="H136" s="89">
        <f t="shared" si="58"/>
        <v>0</v>
      </c>
      <c r="I136" s="89">
        <f t="shared" si="58"/>
        <v>0</v>
      </c>
      <c r="J136" s="89">
        <f t="shared" si="58"/>
        <v>0</v>
      </c>
      <c r="K136" s="89">
        <f t="shared" si="58"/>
        <v>0</v>
      </c>
      <c r="L136" s="89">
        <f t="shared" si="58"/>
        <v>0</v>
      </c>
      <c r="M136" s="89">
        <f t="shared" si="58"/>
        <v>0</v>
      </c>
      <c r="N136" s="89">
        <f t="shared" si="58"/>
        <v>0</v>
      </c>
    </row>
    <row r="137" spans="1:14" ht="15">
      <c r="A137" s="78">
        <f t="shared" si="49"/>
        <v>0</v>
      </c>
      <c r="C137" s="89">
        <f t="shared" si="50"/>
        <v>0</v>
      </c>
      <c r="D137" s="89">
        <f aca="true" t="shared" si="59" ref="D137:N137">D105/39</f>
        <v>0</v>
      </c>
      <c r="E137" s="89">
        <f t="shared" si="59"/>
        <v>0</v>
      </c>
      <c r="F137" s="89">
        <f t="shared" si="59"/>
        <v>0</v>
      </c>
      <c r="G137" s="89">
        <f t="shared" si="59"/>
        <v>0</v>
      </c>
      <c r="H137" s="89">
        <f t="shared" si="59"/>
        <v>0</v>
      </c>
      <c r="I137" s="89">
        <f t="shared" si="59"/>
        <v>0</v>
      </c>
      <c r="J137" s="89">
        <f t="shared" si="59"/>
        <v>0</v>
      </c>
      <c r="K137" s="89">
        <f t="shared" si="59"/>
        <v>0</v>
      </c>
      <c r="L137" s="89">
        <f t="shared" si="59"/>
        <v>0</v>
      </c>
      <c r="M137" s="89">
        <f t="shared" si="59"/>
        <v>0</v>
      </c>
      <c r="N137" s="89">
        <f t="shared" si="59"/>
        <v>0</v>
      </c>
    </row>
    <row r="138" spans="1:14" ht="15">
      <c r="A138" s="78">
        <f t="shared" si="49"/>
        <v>0</v>
      </c>
      <c r="C138" s="89">
        <f t="shared" si="50"/>
        <v>0</v>
      </c>
      <c r="D138" s="89">
        <f aca="true" t="shared" si="60" ref="D138:N138">D106/39</f>
        <v>0</v>
      </c>
      <c r="E138" s="89">
        <f t="shared" si="60"/>
        <v>0</v>
      </c>
      <c r="F138" s="89">
        <f t="shared" si="60"/>
        <v>0</v>
      </c>
      <c r="G138" s="89">
        <f t="shared" si="60"/>
        <v>0</v>
      </c>
      <c r="H138" s="89">
        <f t="shared" si="60"/>
        <v>0</v>
      </c>
      <c r="I138" s="89">
        <f t="shared" si="60"/>
        <v>0</v>
      </c>
      <c r="J138" s="89">
        <f t="shared" si="60"/>
        <v>0</v>
      </c>
      <c r="K138" s="89">
        <f t="shared" si="60"/>
        <v>0</v>
      </c>
      <c r="L138" s="89">
        <f t="shared" si="60"/>
        <v>0</v>
      </c>
      <c r="M138" s="89">
        <f t="shared" si="60"/>
        <v>0</v>
      </c>
      <c r="N138" s="89">
        <f t="shared" si="60"/>
        <v>0</v>
      </c>
    </row>
    <row r="139" spans="1:14" ht="15">
      <c r="A139" s="78">
        <f t="shared" si="49"/>
        <v>0</v>
      </c>
      <c r="C139" s="89">
        <f t="shared" si="50"/>
        <v>0</v>
      </c>
      <c r="D139" s="89">
        <f aca="true" t="shared" si="61" ref="D139:N139">D107/39</f>
        <v>0</v>
      </c>
      <c r="E139" s="89">
        <f t="shared" si="61"/>
        <v>0</v>
      </c>
      <c r="F139" s="89">
        <f t="shared" si="61"/>
        <v>0</v>
      </c>
      <c r="G139" s="89">
        <f t="shared" si="61"/>
        <v>0</v>
      </c>
      <c r="H139" s="89">
        <f t="shared" si="61"/>
        <v>0</v>
      </c>
      <c r="I139" s="89">
        <f t="shared" si="61"/>
        <v>0</v>
      </c>
      <c r="J139" s="89">
        <f t="shared" si="61"/>
        <v>0</v>
      </c>
      <c r="K139" s="89">
        <f t="shared" si="61"/>
        <v>0</v>
      </c>
      <c r="L139" s="89">
        <f t="shared" si="61"/>
        <v>0</v>
      </c>
      <c r="M139" s="89">
        <f t="shared" si="61"/>
        <v>0</v>
      </c>
      <c r="N139" s="89">
        <f t="shared" si="61"/>
        <v>0</v>
      </c>
    </row>
    <row r="140" spans="1:14" ht="15">
      <c r="A140" s="78">
        <f t="shared" si="49"/>
        <v>0</v>
      </c>
      <c r="C140" s="89">
        <f t="shared" si="50"/>
        <v>0</v>
      </c>
      <c r="D140" s="89">
        <f aca="true" t="shared" si="62" ref="D140:N140">D108/39</f>
        <v>0</v>
      </c>
      <c r="E140" s="89">
        <f t="shared" si="62"/>
        <v>0</v>
      </c>
      <c r="F140" s="89">
        <f t="shared" si="62"/>
        <v>0</v>
      </c>
      <c r="G140" s="89">
        <f t="shared" si="62"/>
        <v>0</v>
      </c>
      <c r="H140" s="89">
        <f t="shared" si="62"/>
        <v>0</v>
      </c>
      <c r="I140" s="89">
        <f t="shared" si="62"/>
        <v>0</v>
      </c>
      <c r="J140" s="89">
        <f t="shared" si="62"/>
        <v>0</v>
      </c>
      <c r="K140" s="89">
        <f t="shared" si="62"/>
        <v>0</v>
      </c>
      <c r="L140" s="89">
        <f t="shared" si="62"/>
        <v>0</v>
      </c>
      <c r="M140" s="89">
        <f t="shared" si="62"/>
        <v>0</v>
      </c>
      <c r="N140" s="89">
        <f t="shared" si="62"/>
        <v>0</v>
      </c>
    </row>
    <row r="141" spans="1:14" ht="15">
      <c r="A141" s="78">
        <f t="shared" si="49"/>
        <v>0</v>
      </c>
      <c r="C141" s="89">
        <f t="shared" si="50"/>
        <v>0</v>
      </c>
      <c r="D141" s="89">
        <f aca="true" t="shared" si="63" ref="D141:N141">D109/39</f>
        <v>0</v>
      </c>
      <c r="E141" s="89">
        <f t="shared" si="63"/>
        <v>0</v>
      </c>
      <c r="F141" s="89">
        <f t="shared" si="63"/>
        <v>0</v>
      </c>
      <c r="G141" s="89">
        <f t="shared" si="63"/>
        <v>0</v>
      </c>
      <c r="H141" s="89">
        <f t="shared" si="63"/>
        <v>0</v>
      </c>
      <c r="I141" s="89">
        <f t="shared" si="63"/>
        <v>0</v>
      </c>
      <c r="J141" s="89">
        <f t="shared" si="63"/>
        <v>0</v>
      </c>
      <c r="K141" s="89">
        <f t="shared" si="63"/>
        <v>0</v>
      </c>
      <c r="L141" s="89">
        <f t="shared" si="63"/>
        <v>0</v>
      </c>
      <c r="M141" s="89">
        <f t="shared" si="63"/>
        <v>0</v>
      </c>
      <c r="N141" s="89">
        <f t="shared" si="63"/>
        <v>0</v>
      </c>
    </row>
    <row r="142" spans="1:14" ht="15">
      <c r="A142" s="78">
        <f t="shared" si="49"/>
        <v>0</v>
      </c>
      <c r="C142" s="89">
        <f t="shared" si="50"/>
        <v>0</v>
      </c>
      <c r="D142" s="89">
        <f aca="true" t="shared" si="64" ref="D142:N142">D110/39</f>
        <v>0</v>
      </c>
      <c r="E142" s="89">
        <f t="shared" si="64"/>
        <v>0</v>
      </c>
      <c r="F142" s="89">
        <f t="shared" si="64"/>
        <v>0</v>
      </c>
      <c r="G142" s="89">
        <f t="shared" si="64"/>
        <v>0</v>
      </c>
      <c r="H142" s="89">
        <f t="shared" si="64"/>
        <v>0</v>
      </c>
      <c r="I142" s="89">
        <f t="shared" si="64"/>
        <v>0</v>
      </c>
      <c r="J142" s="89">
        <f t="shared" si="64"/>
        <v>0</v>
      </c>
      <c r="K142" s="89">
        <f t="shared" si="64"/>
        <v>0</v>
      </c>
      <c r="L142" s="89">
        <f t="shared" si="64"/>
        <v>0</v>
      </c>
      <c r="M142" s="89">
        <f t="shared" si="64"/>
        <v>0</v>
      </c>
      <c r="N142" s="89">
        <f t="shared" si="64"/>
        <v>0</v>
      </c>
    </row>
    <row r="143" spans="1:14" ht="15">
      <c r="A143" s="78">
        <f t="shared" si="49"/>
        <v>0</v>
      </c>
      <c r="C143" s="89">
        <f t="shared" si="50"/>
        <v>0</v>
      </c>
      <c r="D143" s="89">
        <f aca="true" t="shared" si="65" ref="D143:N143">D111/39</f>
        <v>0</v>
      </c>
      <c r="E143" s="89">
        <f t="shared" si="65"/>
        <v>0</v>
      </c>
      <c r="F143" s="89">
        <f t="shared" si="65"/>
        <v>0</v>
      </c>
      <c r="G143" s="89">
        <f t="shared" si="65"/>
        <v>0</v>
      </c>
      <c r="H143" s="89">
        <f t="shared" si="65"/>
        <v>0</v>
      </c>
      <c r="I143" s="89">
        <f t="shared" si="65"/>
        <v>0</v>
      </c>
      <c r="J143" s="89">
        <f t="shared" si="65"/>
        <v>0</v>
      </c>
      <c r="K143" s="89">
        <f t="shared" si="65"/>
        <v>0</v>
      </c>
      <c r="L143" s="89">
        <f t="shared" si="65"/>
        <v>0</v>
      </c>
      <c r="M143" s="89">
        <f t="shared" si="65"/>
        <v>0</v>
      </c>
      <c r="N143" s="89">
        <f t="shared" si="65"/>
        <v>0</v>
      </c>
    </row>
    <row r="144" spans="1:14" ht="15">
      <c r="A144" s="78">
        <f t="shared" si="49"/>
        <v>0</v>
      </c>
      <c r="C144" s="89">
        <f t="shared" si="50"/>
        <v>0</v>
      </c>
      <c r="D144" s="89">
        <f aca="true" t="shared" si="66" ref="D144:N144">D112/39</f>
        <v>0</v>
      </c>
      <c r="E144" s="89">
        <f t="shared" si="66"/>
        <v>0</v>
      </c>
      <c r="F144" s="89">
        <f t="shared" si="66"/>
        <v>0</v>
      </c>
      <c r="G144" s="89">
        <f t="shared" si="66"/>
        <v>0</v>
      </c>
      <c r="H144" s="89">
        <f t="shared" si="66"/>
        <v>0</v>
      </c>
      <c r="I144" s="89">
        <f t="shared" si="66"/>
        <v>0</v>
      </c>
      <c r="J144" s="89">
        <f t="shared" si="66"/>
        <v>0</v>
      </c>
      <c r="K144" s="89">
        <f t="shared" si="66"/>
        <v>0</v>
      </c>
      <c r="L144" s="89">
        <f t="shared" si="66"/>
        <v>0</v>
      </c>
      <c r="M144" s="89">
        <f t="shared" si="66"/>
        <v>0</v>
      </c>
      <c r="N144" s="89">
        <f t="shared" si="66"/>
        <v>0</v>
      </c>
    </row>
    <row r="145" spans="1:14" ht="15">
      <c r="A145" s="78">
        <f t="shared" si="49"/>
        <v>0</v>
      </c>
      <c r="C145" s="89">
        <f t="shared" si="50"/>
        <v>0</v>
      </c>
      <c r="D145" s="89">
        <f aca="true" t="shared" si="67" ref="D145:N145">D113/39</f>
        <v>0</v>
      </c>
      <c r="E145" s="89">
        <f t="shared" si="67"/>
        <v>0</v>
      </c>
      <c r="F145" s="89">
        <f t="shared" si="67"/>
        <v>0</v>
      </c>
      <c r="G145" s="89">
        <f t="shared" si="67"/>
        <v>0</v>
      </c>
      <c r="H145" s="89">
        <f t="shared" si="67"/>
        <v>0</v>
      </c>
      <c r="I145" s="89">
        <f t="shared" si="67"/>
        <v>0</v>
      </c>
      <c r="J145" s="89">
        <f t="shared" si="67"/>
        <v>0</v>
      </c>
      <c r="K145" s="89">
        <f t="shared" si="67"/>
        <v>0</v>
      </c>
      <c r="L145" s="89">
        <f t="shared" si="67"/>
        <v>0</v>
      </c>
      <c r="M145" s="89">
        <f t="shared" si="67"/>
        <v>0</v>
      </c>
      <c r="N145" s="89">
        <f t="shared" si="67"/>
        <v>0</v>
      </c>
    </row>
    <row r="146" spans="1:14" ht="15">
      <c r="A146" s="78">
        <f t="shared" si="49"/>
        <v>0</v>
      </c>
      <c r="C146" s="89">
        <f t="shared" si="50"/>
        <v>0</v>
      </c>
      <c r="D146" s="89">
        <f aca="true" t="shared" si="68" ref="D146:N146">D114/39</f>
        <v>0</v>
      </c>
      <c r="E146" s="89">
        <f t="shared" si="68"/>
        <v>0</v>
      </c>
      <c r="F146" s="89">
        <f t="shared" si="68"/>
        <v>0</v>
      </c>
      <c r="G146" s="89">
        <f t="shared" si="68"/>
        <v>0</v>
      </c>
      <c r="H146" s="89">
        <f t="shared" si="68"/>
        <v>0</v>
      </c>
      <c r="I146" s="89">
        <f t="shared" si="68"/>
        <v>0</v>
      </c>
      <c r="J146" s="89">
        <f t="shared" si="68"/>
        <v>0</v>
      </c>
      <c r="K146" s="89">
        <f t="shared" si="68"/>
        <v>0</v>
      </c>
      <c r="L146" s="89">
        <f t="shared" si="68"/>
        <v>0</v>
      </c>
      <c r="M146" s="89">
        <f t="shared" si="68"/>
        <v>0</v>
      </c>
      <c r="N146" s="89">
        <f t="shared" si="68"/>
        <v>0</v>
      </c>
    </row>
    <row r="147" spans="1:14" ht="15">
      <c r="A147" s="78">
        <f t="shared" si="49"/>
        <v>0</v>
      </c>
      <c r="B147" s="6"/>
      <c r="C147" s="97">
        <f t="shared" si="50"/>
        <v>0</v>
      </c>
      <c r="D147" s="97">
        <f aca="true" t="shared" si="69" ref="D147:N147">D115/39</f>
        <v>0</v>
      </c>
      <c r="E147" s="97">
        <f t="shared" si="69"/>
        <v>0</v>
      </c>
      <c r="F147" s="97">
        <f t="shared" si="69"/>
        <v>0</v>
      </c>
      <c r="G147" s="97">
        <f t="shared" si="69"/>
        <v>0</v>
      </c>
      <c r="H147" s="97">
        <f t="shared" si="69"/>
        <v>0</v>
      </c>
      <c r="I147" s="97">
        <f t="shared" si="69"/>
        <v>0</v>
      </c>
      <c r="J147" s="97">
        <f t="shared" si="69"/>
        <v>0</v>
      </c>
      <c r="K147" s="97">
        <f t="shared" si="69"/>
        <v>0</v>
      </c>
      <c r="L147" s="97">
        <f t="shared" si="69"/>
        <v>0</v>
      </c>
      <c r="M147" s="97">
        <f t="shared" si="69"/>
        <v>0</v>
      </c>
      <c r="N147" s="97">
        <f t="shared" si="69"/>
        <v>0</v>
      </c>
    </row>
    <row r="148" spans="1:14" ht="15">
      <c r="A148" s="78">
        <f t="shared" si="49"/>
        <v>0</v>
      </c>
      <c r="B148" s="6"/>
      <c r="C148" s="97">
        <f aca="true" t="shared" si="70" ref="C148:N148">C116/39</f>
        <v>0</v>
      </c>
      <c r="D148" s="97">
        <f t="shared" si="70"/>
        <v>0</v>
      </c>
      <c r="E148" s="97">
        <f t="shared" si="70"/>
        <v>0</v>
      </c>
      <c r="F148" s="97">
        <f t="shared" si="70"/>
        <v>0</v>
      </c>
      <c r="G148" s="97">
        <f t="shared" si="70"/>
        <v>0</v>
      </c>
      <c r="H148" s="97">
        <f t="shared" si="70"/>
        <v>0</v>
      </c>
      <c r="I148" s="97">
        <f t="shared" si="70"/>
        <v>0</v>
      </c>
      <c r="J148" s="97">
        <f t="shared" si="70"/>
        <v>0</v>
      </c>
      <c r="K148" s="97">
        <f t="shared" si="70"/>
        <v>0</v>
      </c>
      <c r="L148" s="97">
        <f t="shared" si="70"/>
        <v>0</v>
      </c>
      <c r="M148" s="97">
        <f t="shared" si="70"/>
        <v>0</v>
      </c>
      <c r="N148" s="97">
        <f t="shared" si="70"/>
        <v>0</v>
      </c>
    </row>
    <row r="149" spans="1:14" ht="15">
      <c r="A149" s="78">
        <f t="shared" si="49"/>
        <v>0</v>
      </c>
      <c r="B149" s="6"/>
      <c r="C149" s="97">
        <f aca="true" t="shared" si="71" ref="C149:N149">C117/39</f>
        <v>0</v>
      </c>
      <c r="D149" s="97">
        <f t="shared" si="71"/>
        <v>0</v>
      </c>
      <c r="E149" s="97">
        <f t="shared" si="71"/>
        <v>0</v>
      </c>
      <c r="F149" s="97">
        <f t="shared" si="71"/>
        <v>0</v>
      </c>
      <c r="G149" s="97">
        <f t="shared" si="71"/>
        <v>0</v>
      </c>
      <c r="H149" s="97">
        <f t="shared" si="71"/>
        <v>0</v>
      </c>
      <c r="I149" s="97">
        <f t="shared" si="71"/>
        <v>0</v>
      </c>
      <c r="J149" s="97">
        <f t="shared" si="71"/>
        <v>0</v>
      </c>
      <c r="K149" s="97">
        <f t="shared" si="71"/>
        <v>0</v>
      </c>
      <c r="L149" s="97">
        <f t="shared" si="71"/>
        <v>0</v>
      </c>
      <c r="M149" s="97">
        <f t="shared" si="71"/>
        <v>0</v>
      </c>
      <c r="N149" s="97">
        <f t="shared" si="71"/>
        <v>0</v>
      </c>
    </row>
    <row r="150" spans="1:14" ht="15">
      <c r="A150" s="78">
        <f t="shared" si="49"/>
        <v>0</v>
      </c>
      <c r="B150" s="6"/>
      <c r="C150" s="97">
        <f aca="true" t="shared" si="72" ref="C150:N150">C118/39</f>
        <v>0</v>
      </c>
      <c r="D150" s="97">
        <f t="shared" si="72"/>
        <v>0</v>
      </c>
      <c r="E150" s="97">
        <f t="shared" si="72"/>
        <v>0</v>
      </c>
      <c r="F150" s="97">
        <f t="shared" si="72"/>
        <v>0</v>
      </c>
      <c r="G150" s="97">
        <f t="shared" si="72"/>
        <v>0</v>
      </c>
      <c r="H150" s="97">
        <f t="shared" si="72"/>
        <v>0</v>
      </c>
      <c r="I150" s="97">
        <f t="shared" si="72"/>
        <v>0</v>
      </c>
      <c r="J150" s="97">
        <f t="shared" si="72"/>
        <v>0</v>
      </c>
      <c r="K150" s="97">
        <f t="shared" si="72"/>
        <v>0</v>
      </c>
      <c r="L150" s="97">
        <f t="shared" si="72"/>
        <v>0</v>
      </c>
      <c r="M150" s="97">
        <f t="shared" si="72"/>
        <v>0</v>
      </c>
      <c r="N150" s="97">
        <f t="shared" si="72"/>
        <v>0</v>
      </c>
    </row>
    <row r="151" spans="1:14" ht="15">
      <c r="A151" s="78">
        <f t="shared" si="49"/>
        <v>0</v>
      </c>
      <c r="B151" s="6"/>
      <c r="C151" s="97">
        <f aca="true" t="shared" si="73" ref="C151:N151">C119/39</f>
        <v>0</v>
      </c>
      <c r="D151" s="97">
        <f t="shared" si="73"/>
        <v>0</v>
      </c>
      <c r="E151" s="97">
        <f t="shared" si="73"/>
        <v>0</v>
      </c>
      <c r="F151" s="97">
        <f t="shared" si="73"/>
        <v>0</v>
      </c>
      <c r="G151" s="97">
        <f t="shared" si="73"/>
        <v>0</v>
      </c>
      <c r="H151" s="97">
        <f t="shared" si="73"/>
        <v>0</v>
      </c>
      <c r="I151" s="97">
        <f t="shared" si="73"/>
        <v>0</v>
      </c>
      <c r="J151" s="97">
        <f t="shared" si="73"/>
        <v>0</v>
      </c>
      <c r="K151" s="97">
        <f t="shared" si="73"/>
        <v>0</v>
      </c>
      <c r="L151" s="97">
        <f t="shared" si="73"/>
        <v>0</v>
      </c>
      <c r="M151" s="97">
        <f t="shared" si="73"/>
        <v>0</v>
      </c>
      <c r="N151" s="97">
        <f t="shared" si="73"/>
        <v>0</v>
      </c>
    </row>
    <row r="152" spans="1:14" ht="15">
      <c r="A152" s="78">
        <f t="shared" si="49"/>
        <v>0</v>
      </c>
      <c r="B152" s="6"/>
      <c r="C152" s="97">
        <f aca="true" t="shared" si="74" ref="C152:N152">C120/39</f>
        <v>0</v>
      </c>
      <c r="D152" s="97">
        <f t="shared" si="74"/>
        <v>0</v>
      </c>
      <c r="E152" s="97">
        <f t="shared" si="74"/>
        <v>0</v>
      </c>
      <c r="F152" s="97">
        <f t="shared" si="74"/>
        <v>0</v>
      </c>
      <c r="G152" s="97">
        <f t="shared" si="74"/>
        <v>0</v>
      </c>
      <c r="H152" s="97">
        <f t="shared" si="74"/>
        <v>0</v>
      </c>
      <c r="I152" s="97">
        <f t="shared" si="74"/>
        <v>0</v>
      </c>
      <c r="J152" s="97">
        <f t="shared" si="74"/>
        <v>0</v>
      </c>
      <c r="K152" s="97">
        <f t="shared" si="74"/>
        <v>0</v>
      </c>
      <c r="L152" s="97">
        <f t="shared" si="74"/>
        <v>0</v>
      </c>
      <c r="M152" s="97">
        <f t="shared" si="74"/>
        <v>0</v>
      </c>
      <c r="N152" s="97">
        <f t="shared" si="74"/>
        <v>0</v>
      </c>
    </row>
    <row r="153" spans="1:14" ht="15">
      <c r="A153" s="78">
        <f t="shared" si="49"/>
        <v>0</v>
      </c>
      <c r="B153" s="6"/>
      <c r="C153" s="97">
        <f aca="true" t="shared" si="75" ref="C153:N153">C121/39</f>
        <v>0</v>
      </c>
      <c r="D153" s="97">
        <f t="shared" si="75"/>
        <v>0</v>
      </c>
      <c r="E153" s="97">
        <f t="shared" si="75"/>
        <v>0</v>
      </c>
      <c r="F153" s="97">
        <f t="shared" si="75"/>
        <v>0</v>
      </c>
      <c r="G153" s="97">
        <f t="shared" si="75"/>
        <v>0</v>
      </c>
      <c r="H153" s="97">
        <f t="shared" si="75"/>
        <v>0</v>
      </c>
      <c r="I153" s="97">
        <f t="shared" si="75"/>
        <v>0</v>
      </c>
      <c r="J153" s="97">
        <f t="shared" si="75"/>
        <v>0</v>
      </c>
      <c r="K153" s="97">
        <f t="shared" si="75"/>
        <v>0</v>
      </c>
      <c r="L153" s="97">
        <f t="shared" si="75"/>
        <v>0</v>
      </c>
      <c r="M153" s="97">
        <f t="shared" si="75"/>
        <v>0</v>
      </c>
      <c r="N153" s="97">
        <f t="shared" si="75"/>
        <v>0</v>
      </c>
    </row>
    <row r="154" spans="1:14" ht="15">
      <c r="A154" s="78">
        <f t="shared" si="49"/>
        <v>0</v>
      </c>
      <c r="B154" s="5"/>
      <c r="C154" s="92">
        <f aca="true" t="shared" si="76" ref="C154:N154">C122/39</f>
        <v>0</v>
      </c>
      <c r="D154" s="92">
        <f t="shared" si="76"/>
        <v>0</v>
      </c>
      <c r="E154" s="92">
        <f t="shared" si="76"/>
        <v>0</v>
      </c>
      <c r="F154" s="92">
        <f t="shared" si="76"/>
        <v>0</v>
      </c>
      <c r="G154" s="92">
        <f t="shared" si="76"/>
        <v>0</v>
      </c>
      <c r="H154" s="92">
        <f t="shared" si="76"/>
        <v>0</v>
      </c>
      <c r="I154" s="92">
        <f t="shared" si="76"/>
        <v>0</v>
      </c>
      <c r="J154" s="92">
        <f t="shared" si="76"/>
        <v>0</v>
      </c>
      <c r="K154" s="92">
        <f t="shared" si="76"/>
        <v>0</v>
      </c>
      <c r="L154" s="92">
        <f t="shared" si="76"/>
        <v>0</v>
      </c>
      <c r="M154" s="92">
        <f t="shared" si="76"/>
        <v>0</v>
      </c>
      <c r="N154" s="92">
        <f t="shared" si="76"/>
        <v>0</v>
      </c>
    </row>
    <row r="155" spans="2:14" ht="15">
      <c r="B155" s="96" t="s">
        <v>68</v>
      </c>
      <c r="C155" s="90">
        <f>C126+C127+C128+C129+C130+C131+C132+C133+C134+C135+C136+C137+C138+C139+C140+C141+C142+C143+C144+C145+C146+C147+C148+C149+C150+C151+C152+C153+C154</f>
        <v>0</v>
      </c>
      <c r="D155" s="90">
        <f aca="true" t="shared" si="77" ref="D155:N155">D126+D127+D128+D129+D130+D131+D132+D133+D134+D135+D136+D137+D138+D139+D140+D141+D142+D143+D144+D145+D146+D147+D148+D149+D150+D151+D152+D153+D154</f>
        <v>0</v>
      </c>
      <c r="E155" s="90">
        <f t="shared" si="77"/>
        <v>0</v>
      </c>
      <c r="F155" s="90">
        <f t="shared" si="77"/>
        <v>0</v>
      </c>
      <c r="G155" s="90">
        <f t="shared" si="77"/>
        <v>0</v>
      </c>
      <c r="H155" s="90">
        <f t="shared" si="77"/>
        <v>0</v>
      </c>
      <c r="I155" s="90">
        <f t="shared" si="77"/>
        <v>0</v>
      </c>
      <c r="J155" s="90">
        <f t="shared" si="77"/>
        <v>0</v>
      </c>
      <c r="K155" s="90">
        <f t="shared" si="77"/>
        <v>0</v>
      </c>
      <c r="L155" s="90">
        <f t="shared" si="77"/>
        <v>0</v>
      </c>
      <c r="M155" s="90">
        <f t="shared" si="77"/>
        <v>0</v>
      </c>
      <c r="N155" s="90">
        <f t="shared" si="77"/>
        <v>0</v>
      </c>
    </row>
    <row r="156" ht="15">
      <c r="B156" s="96"/>
    </row>
    <row r="158" ht="15">
      <c r="A158" s="93" t="s">
        <v>73</v>
      </c>
    </row>
    <row r="159" spans="1:14" ht="15">
      <c r="A159" s="107"/>
      <c r="B159" s="105" t="s">
        <v>69</v>
      </c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</row>
    <row r="160" spans="1:14" ht="15">
      <c r="A160" s="107"/>
      <c r="B160" s="105" t="s">
        <v>69</v>
      </c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</row>
    <row r="161" spans="1:14" ht="15">
      <c r="A161" s="107"/>
      <c r="B161" s="105" t="s">
        <v>69</v>
      </c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</row>
    <row r="162" spans="1:14" ht="15">
      <c r="A162" s="107"/>
      <c r="B162" s="105" t="s">
        <v>69</v>
      </c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</row>
    <row r="163" spans="1:14" ht="15">
      <c r="A163" s="107"/>
      <c r="B163" s="105" t="s">
        <v>69</v>
      </c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</row>
    <row r="164" spans="1:14" ht="15">
      <c r="A164" s="107"/>
      <c r="B164" s="105" t="s">
        <v>70</v>
      </c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</row>
    <row r="165" spans="1:14" ht="15">
      <c r="A165" s="107"/>
      <c r="B165" s="105" t="s">
        <v>70</v>
      </c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</row>
    <row r="166" spans="1:14" ht="15">
      <c r="A166" s="107"/>
      <c r="B166" s="105" t="s">
        <v>71</v>
      </c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</row>
    <row r="167" spans="1:14" ht="15">
      <c r="A167" s="107"/>
      <c r="B167" s="105" t="s">
        <v>71</v>
      </c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</row>
    <row r="168" spans="1:14" ht="15">
      <c r="A168" s="107"/>
      <c r="B168" s="105" t="s">
        <v>72</v>
      </c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</row>
    <row r="169" spans="1:14" ht="15">
      <c r="A169" s="100"/>
      <c r="B169" s="105" t="s">
        <v>76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</row>
    <row r="170" spans="1:14" ht="15">
      <c r="A170" s="100"/>
      <c r="B170" s="105" t="s">
        <v>76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</row>
    <row r="171" spans="1:14" ht="15">
      <c r="A171" s="100"/>
      <c r="B171" s="105" t="s">
        <v>76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</row>
    <row r="172" spans="1:14" ht="15">
      <c r="A172" s="100"/>
      <c r="B172" s="105" t="s">
        <v>76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</row>
    <row r="173" spans="1:14" ht="15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</row>
    <row r="174" spans="1:14" ht="1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</row>
    <row r="175" spans="1:14" ht="15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</row>
    <row r="176" spans="1:14" ht="15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</row>
    <row r="177" spans="1:14" ht="1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</row>
    <row r="178" spans="1:14" ht="15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</row>
    <row r="179" spans="1:14" ht="1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</row>
    <row r="180" spans="1:14" ht="1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</row>
  </sheetData>
  <sheetProtection password="86E1" sheet="1"/>
  <mergeCells count="15">
    <mergeCell ref="A13:A16"/>
    <mergeCell ref="A18:A20"/>
    <mergeCell ref="A22:A25"/>
    <mergeCell ref="A41:A44"/>
    <mergeCell ref="A46:A49"/>
    <mergeCell ref="B1:M1"/>
    <mergeCell ref="N1:O1"/>
    <mergeCell ref="A2:O2"/>
    <mergeCell ref="A54:A57"/>
    <mergeCell ref="A62:A65"/>
    <mergeCell ref="A51:A53"/>
    <mergeCell ref="A31:A33"/>
    <mergeCell ref="A34:A36"/>
    <mergeCell ref="A58:A61"/>
    <mergeCell ref="A8:A11"/>
  </mergeCells>
  <conditionalFormatting sqref="C27">
    <cfRule type="cellIs" priority="49" dxfId="44" operator="lessThan">
      <formula>"98,0%$J$30"</formula>
    </cfRule>
    <cfRule type="cellIs" priority="50" dxfId="45" operator="greaterThan">
      <formula>0.979</formula>
    </cfRule>
  </conditionalFormatting>
  <conditionalFormatting sqref="J27">
    <cfRule type="cellIs" priority="46" dxfId="44" operator="lessThan">
      <formula>0.98</formula>
    </cfRule>
    <cfRule type="cellIs" priority="48" dxfId="45" operator="greaterThan">
      <formula>0.979</formula>
    </cfRule>
  </conditionalFormatting>
  <conditionalFormatting sqref="G27">
    <cfRule type="cellIs" priority="44" dxfId="44" operator="lessThan">
      <formula>0.98</formula>
    </cfRule>
    <cfRule type="cellIs" priority="45" dxfId="45" operator="greaterThan">
      <formula>0.979</formula>
    </cfRule>
  </conditionalFormatting>
  <conditionalFormatting sqref="G28">
    <cfRule type="cellIs" priority="42" dxfId="44" operator="lessThan">
      <formula>0.98</formula>
    </cfRule>
    <cfRule type="cellIs" priority="43" dxfId="45" operator="greaterThan">
      <formula>0.979</formula>
    </cfRule>
  </conditionalFormatting>
  <conditionalFormatting sqref="C27">
    <cfRule type="cellIs" priority="40" dxfId="44" operator="lessThan">
      <formula>0.98</formula>
    </cfRule>
    <cfRule type="cellIs" priority="41" dxfId="45" operator="greaterThan">
      <formula>0.979</formula>
    </cfRule>
  </conditionalFormatting>
  <conditionalFormatting sqref="D27:F27">
    <cfRule type="cellIs" priority="38" dxfId="44" operator="lessThan">
      <formula>"98,0%$J$30"</formula>
    </cfRule>
    <cfRule type="cellIs" priority="39" dxfId="45" operator="greaterThan">
      <formula>0.979</formula>
    </cfRule>
  </conditionalFormatting>
  <conditionalFormatting sqref="D27:F27">
    <cfRule type="cellIs" priority="36" dxfId="44" operator="lessThan">
      <formula>0.98</formula>
    </cfRule>
    <cfRule type="cellIs" priority="37" dxfId="45" operator="greaterThan">
      <formula>0.979</formula>
    </cfRule>
  </conditionalFormatting>
  <conditionalFormatting sqref="H27:N27">
    <cfRule type="cellIs" priority="34" dxfId="44" operator="lessThan">
      <formula>"98,0%$J$30"</formula>
    </cfRule>
    <cfRule type="cellIs" priority="35" dxfId="45" operator="greaterThan">
      <formula>0.979</formula>
    </cfRule>
  </conditionalFormatting>
  <conditionalFormatting sqref="H27:N27">
    <cfRule type="cellIs" priority="32" dxfId="44" operator="lessThan">
      <formula>0.98</formula>
    </cfRule>
    <cfRule type="cellIs" priority="33" dxfId="45" operator="greaterThan">
      <formula>0.979</formula>
    </cfRule>
  </conditionalFormatting>
  <conditionalFormatting sqref="C28:N28">
    <cfRule type="cellIs" priority="30" dxfId="44" operator="lessThan">
      <formula>"98,0%$J$30"</formula>
    </cfRule>
    <cfRule type="cellIs" priority="31" dxfId="45" operator="greaterThan">
      <formula>0.979</formula>
    </cfRule>
  </conditionalFormatting>
  <conditionalFormatting sqref="C28:N28">
    <cfRule type="cellIs" priority="28" dxfId="44" operator="lessThan">
      <formula>0.98</formula>
    </cfRule>
    <cfRule type="cellIs" priority="29" dxfId="45" operator="greaterThan">
      <formula>0.979</formula>
    </cfRule>
  </conditionalFormatting>
  <conditionalFormatting sqref="O27:O28">
    <cfRule type="cellIs" priority="26" dxfId="44" operator="lessThan">
      <formula>"98,0%$J$30"</formula>
    </cfRule>
    <cfRule type="cellIs" priority="27" dxfId="45" operator="greaterThan">
      <formula>0.979</formula>
    </cfRule>
  </conditionalFormatting>
  <conditionalFormatting sqref="O27:O28">
    <cfRule type="cellIs" priority="24" dxfId="44" operator="lessThan">
      <formula>0.98</formula>
    </cfRule>
    <cfRule type="cellIs" priority="25" dxfId="45" operator="greaterThan">
      <formula>0.979</formula>
    </cfRule>
  </conditionalFormatting>
  <conditionalFormatting sqref="C76:N76">
    <cfRule type="cellIs" priority="22" dxfId="46" operator="lessThan" stopIfTrue="1">
      <formula>0</formula>
    </cfRule>
    <cfRule type="cellIs" priority="23" dxfId="47" operator="greaterThanOrEqual" stopIfTrue="1">
      <formula>0</formula>
    </cfRule>
  </conditionalFormatting>
  <conditionalFormatting sqref="C80:N80">
    <cfRule type="cellIs" priority="18" dxfId="48" operator="lessThanOrEqual" stopIfTrue="1">
      <formula>0</formula>
    </cfRule>
    <cfRule type="cellIs" priority="19" dxfId="49" operator="greaterThan" stopIfTrue="1">
      <formula>0</formula>
    </cfRule>
  </conditionalFormatting>
  <conditionalFormatting sqref="C70">
    <cfRule type="cellIs" priority="16" dxfId="49" operator="lessThan" stopIfTrue="1">
      <formula>0</formula>
    </cfRule>
    <cfRule type="cellIs" priority="17" dxfId="48" operator="greaterThanOrEqual" stopIfTrue="1">
      <formula>0</formula>
    </cfRule>
  </conditionalFormatting>
  <conditionalFormatting sqref="D70:N70">
    <cfRule type="cellIs" priority="14" dxfId="49" operator="lessThan" stopIfTrue="1">
      <formula>0</formula>
    </cfRule>
    <cfRule type="cellIs" priority="15" dxfId="48" operator="greaterThanOrEqual" stopIfTrue="1">
      <formula>0</formula>
    </cfRule>
  </conditionalFormatting>
  <conditionalFormatting sqref="O80">
    <cfRule type="cellIs" priority="10" dxfId="48" operator="lessThanOrEqual" stopIfTrue="1">
      <formula>0</formula>
    </cfRule>
    <cfRule type="cellIs" priority="11" dxfId="49" operator="greaterThan" stopIfTrue="1">
      <formula>0</formula>
    </cfRule>
  </conditionalFormatting>
  <conditionalFormatting sqref="C90:N90">
    <cfRule type="cellIs" priority="2" dxfId="46" operator="lessThan" stopIfTrue="1">
      <formula>0</formula>
    </cfRule>
    <cfRule type="cellIs" priority="9" dxfId="50" operator="greaterThan" stopIfTrue="1">
      <formula>0</formula>
    </cfRule>
  </conditionalFormatting>
  <conditionalFormatting sqref="O90">
    <cfRule type="cellIs" priority="1" dxfId="46" operator="lessThan" stopIfTrue="1">
      <formula>0</formula>
    </cfRule>
    <cfRule type="cellIs" priority="7" dxfId="50" operator="greaterThan" stopIfTrue="1">
      <formula>0</formula>
    </cfRule>
  </conditionalFormatting>
  <conditionalFormatting sqref="C88:N88">
    <cfRule type="cellIs" priority="6" dxfId="47" operator="greaterThan" stopIfTrue="1">
      <formula>0</formula>
    </cfRule>
  </conditionalFormatting>
  <conditionalFormatting sqref="C89:N89">
    <cfRule type="cellIs" priority="5" dxfId="47" operator="greaterThan" stopIfTrue="1">
      <formula>0</formula>
    </cfRule>
  </conditionalFormatting>
  <conditionalFormatting sqref="C88:N88">
    <cfRule type="cellIs" priority="4" dxfId="46" operator="lessThan" stopIfTrue="1">
      <formula>0</formula>
    </cfRule>
  </conditionalFormatting>
  <conditionalFormatting sqref="C89:N89">
    <cfRule type="cellIs" priority="3" dxfId="46" operator="lessThan" stopIfTrue="1">
      <formula>0</formula>
    </cfRule>
  </conditionalFormatting>
  <printOptions/>
  <pageMargins left="0.5118110236220472" right="0.2755905511811024" top="0.7407407407407407" bottom="0.3937007874015748" header="0.5118110236220472" footer="0.31496062992125984"/>
  <pageSetup horizontalDpi="600" verticalDpi="600" orientation="landscape" paperSize="9" scale="80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Stengel</dc:creator>
  <cp:keywords/>
  <dc:description/>
  <cp:lastModifiedBy>Christiane Winsczyk</cp:lastModifiedBy>
  <cp:lastPrinted>2019-03-08T12:28:55Z</cp:lastPrinted>
  <dcterms:created xsi:type="dcterms:W3CDTF">2011-07-06T09:39:50Z</dcterms:created>
  <dcterms:modified xsi:type="dcterms:W3CDTF">2019-03-11T10:22:12Z</dcterms:modified>
  <cp:category/>
  <cp:version/>
  <cp:contentType/>
  <cp:contentStatus/>
</cp:coreProperties>
</file>